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Z:\ひょうご森林林業協同組合連合会\015 森林整備関係\050森林山村多面的\★02様式\R6申請書様式\"/>
    </mc:Choice>
  </mc:AlternateContent>
  <xr:revisionPtr revIDLastSave="0" documentId="13_ncr:1_{F5A6CABC-40F8-4E05-BD15-E7C1E9E39AAE}" xr6:coauthVersionLast="47" xr6:coauthVersionMax="47" xr10:uidLastSave="{00000000-0000-0000-0000-000000000000}"/>
  <bookViews>
    <workbookView xWindow="4680" yWindow="1395" windowWidth="21600" windowHeight="11295" tabRatio="878" xr2:uid="{00000000-000D-0000-FFFF-FFFF00000000}"/>
  </bookViews>
  <sheets>
    <sheet name="②採択申請書（別紙３　様式第12号）" sheetId="7" r:id="rId1"/>
    <sheet name="②採択申請書（別紙３　様式第12号） (2)" sheetId="43" r:id="rId2"/>
  </sheets>
  <definedNames>
    <definedName name="_xlnm.Print_Area" localSheetId="0">'②採択申請書（別紙３　様式第12号）'!$A$1:$O$57</definedName>
    <definedName name="_xlnm.Print_Area" localSheetId="1">'②採択申請書（別紙３　様式第12号） (2)'!$A$1:$N$38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7" l="1"/>
  <c r="L35" i="7"/>
  <c r="J35" i="7"/>
  <c r="H35" i="7"/>
  <c r="L34" i="7"/>
  <c r="J34" i="7"/>
  <c r="H34" i="7"/>
  <c r="L33" i="7"/>
  <c r="J33" i="7"/>
  <c r="H33" i="7"/>
  <c r="N32" i="7" l="1"/>
  <c r="F44" i="7"/>
  <c r="F41" i="7"/>
  <c r="H40" i="7"/>
  <c r="N40" i="7" s="1"/>
  <c r="H39" i="7"/>
  <c r="L37" i="7"/>
  <c r="J37" i="7"/>
  <c r="H37" i="7"/>
  <c r="L36" i="7"/>
  <c r="J36" i="7"/>
  <c r="H36" i="7"/>
  <c r="N36" i="7" l="1"/>
  <c r="N37" i="7"/>
  <c r="N35" i="7"/>
  <c r="J38" i="7"/>
  <c r="J42" i="7" s="1"/>
  <c r="J43" i="7" s="1"/>
  <c r="C53" i="7" s="1"/>
  <c r="H38" i="7"/>
  <c r="N34" i="7"/>
  <c r="N33" i="7"/>
  <c r="N38" i="7" s="1"/>
  <c r="H41" i="7"/>
  <c r="L38" i="7"/>
  <c r="L42" i="7" s="1"/>
  <c r="L43" i="7" s="1"/>
  <c r="C54" i="7" s="1"/>
  <c r="N39" i="7"/>
  <c r="N41" i="7" s="1"/>
  <c r="H42" i="7" l="1"/>
  <c r="H43" i="7" s="1"/>
  <c r="N42" i="7"/>
  <c r="N43" i="7" l="1"/>
  <c r="C55" i="7" s="1"/>
  <c r="C52" i="7"/>
  <c r="C5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堀田</author>
    <author>HAYAMI</author>
  </authors>
  <commentList>
    <comment ref="O2" authorId="0" shapeId="0" xr:uid="{AFE82130-6865-42C4-BE61-A3BE0F5D318B}">
      <text>
        <r>
          <rPr>
            <b/>
            <sz val="16"/>
            <color indexed="81"/>
            <rFont val="BIZ UDゴシック"/>
            <family val="3"/>
            <charset val="128"/>
          </rPr>
          <t>活動組織で独自の文書略号や番号を定めている場合に記入
無ければ不要</t>
        </r>
      </text>
    </comment>
    <comment ref="M9" authorId="0" shapeId="0" xr:uid="{AAF033A0-ABDE-4656-804E-8312E684767D}">
      <text>
        <r>
          <rPr>
            <b/>
            <sz val="16"/>
            <color indexed="81"/>
            <rFont val="BIZ UDゴシック"/>
            <family val="3"/>
            <charset val="128"/>
          </rPr>
          <t>３ヵ年計画の何年目か記入</t>
        </r>
      </text>
    </comment>
    <comment ref="A21" authorId="0" shapeId="0" xr:uid="{9FF1CDF5-92DC-47E0-8B6D-476BD593CD80}">
      <text>
        <r>
          <rPr>
            <b/>
            <sz val="16"/>
            <color indexed="81"/>
            <rFont val="BIZ UDゴシック"/>
            <family val="3"/>
            <charset val="128"/>
          </rPr>
          <t>協定森林の所在地を地番まで入力</t>
        </r>
      </text>
    </comment>
    <comment ref="N31" authorId="0" shapeId="0" xr:uid="{F3F62782-F744-480A-8A57-1F9958FD5014}">
      <text>
        <r>
          <rPr>
            <b/>
            <sz val="16"/>
            <color indexed="81"/>
            <rFont val="BIZ UDゴシック"/>
            <family val="3"/>
            <charset val="128"/>
          </rPr>
          <t>新規組織は150,500円を上限に必要な金額を入力</t>
        </r>
      </text>
    </comment>
    <comment ref="I33" authorId="0" shapeId="0" xr:uid="{6E8835BB-5782-4F5C-8ED2-A0D46D3790AD}">
      <text>
        <r>
          <rPr>
            <b/>
            <sz val="16"/>
            <color indexed="81"/>
            <rFont val="BIZ UDゴシック"/>
            <family val="3"/>
            <charset val="128"/>
          </rPr>
          <t>面積を入力すると自動で金額が入ります（手入力不要）</t>
        </r>
      </text>
    </comment>
    <comment ref="F45" authorId="0" shapeId="0" xr:uid="{5D40C69B-52EC-4A95-AC3B-CA8FED24197C}">
      <text>
        <r>
          <rPr>
            <b/>
            <sz val="14"/>
            <color indexed="81"/>
            <rFont val="BIZ UDゴシック"/>
            <family val="3"/>
            <charset val="128"/>
          </rPr>
          <t>当年に初めて、または５年以上放置されていた森林を施業する場合にその面積を記載してください</t>
        </r>
      </text>
    </comment>
    <comment ref="C56" authorId="1" shapeId="0" xr:uid="{82342311-766E-47F0-9B6D-B50734F34C85}">
      <text>
        <r>
          <rPr>
            <b/>
            <sz val="9"/>
            <color indexed="81"/>
            <rFont val="MS P ゴシック"/>
            <family val="3"/>
            <charset val="128"/>
          </rPr>
          <t>自己資金を入力
資機材購入時は、半額以上の金額は必須なので要注意</t>
        </r>
      </text>
    </comment>
  </commentList>
</comments>
</file>

<file path=xl/sharedStrings.xml><?xml version="1.0" encoding="utf-8"?>
<sst xmlns="http://schemas.openxmlformats.org/spreadsheetml/2006/main" count="172" uniqueCount="104">
  <si>
    <t>記</t>
  </si>
  <si>
    <t>１．活動組織名</t>
  </si>
  <si>
    <t>２．協定の対象となる森林の位置</t>
  </si>
  <si>
    <t>４．森林・山村多面的機能発揮対策交付金</t>
  </si>
  <si>
    <t>取組メニュー</t>
  </si>
  <si>
    <t>交付単価等</t>
  </si>
  <si>
    <t>交付金額</t>
  </si>
  <si>
    <t>計</t>
  </si>
  <si>
    <t>活動推進費</t>
  </si>
  <si>
    <t>初年度のみ</t>
  </si>
  <si>
    <t>森林資源利用タイプ</t>
  </si>
  <si>
    <t>森林機能強化タイプ</t>
  </si>
  <si>
    <t>６．月別スケジュール</t>
  </si>
  <si>
    <t>取組内容</t>
  </si>
  <si>
    <t>４月</t>
  </si>
  <si>
    <t>５月</t>
  </si>
  <si>
    <t>６月</t>
  </si>
  <si>
    <t>７月</t>
  </si>
  <si>
    <t>８月</t>
  </si>
  <si>
    <t>９月</t>
  </si>
  <si>
    <t>10月</t>
  </si>
  <si>
    <t>11月</t>
  </si>
  <si>
    <t>12月</t>
  </si>
  <si>
    <t>１月</t>
  </si>
  <si>
    <t>２月</t>
  </si>
  <si>
    <t>３月</t>
  </si>
  <si>
    <t>１．活動推進費</t>
  </si>
  <si>
    <t>２．実践活動</t>
  </si>
  <si>
    <t>　B 森林資源利用タイプ</t>
    <phoneticPr fontId="9"/>
  </si>
  <si>
    <t>　C 森林機能強化タイプ</t>
    <phoneticPr fontId="9"/>
  </si>
  <si>
    <t>　D 関係人口創出・維持タイプ</t>
    <phoneticPr fontId="9"/>
  </si>
  <si>
    <t>７．安全講習等の名称及び内容</t>
  </si>
  <si>
    <t>講習の名称</t>
  </si>
  <si>
    <t>講習の内容</t>
  </si>
  <si>
    <t>実施月</t>
  </si>
  <si>
    <t>月</t>
  </si>
  <si>
    <t>８．関係人口創出・維持タイプの相手先及び活動内容</t>
  </si>
  <si>
    <t>（注）地域外関係者との現地確認や活動内容の調整を必ず行うこと。</t>
    <phoneticPr fontId="9"/>
  </si>
  <si>
    <t>＜施行注意＞</t>
  </si>
  <si>
    <t xml:space="preserve">【地域外関係者の相手先名】 </t>
    <phoneticPr fontId="9"/>
  </si>
  <si>
    <t xml:space="preserve">【活動内容】 
</t>
    <rPh sb="1" eb="3">
      <t>カツドウ</t>
    </rPh>
    <rPh sb="3" eb="5">
      <t>ナイヨウ</t>
    </rPh>
    <phoneticPr fontId="9"/>
  </si>
  <si>
    <t>（別紙３　様式第12号）</t>
    <phoneticPr fontId="9"/>
  </si>
  <si>
    <t>ひょうご森林林業協同組合連合会</t>
    <rPh sb="4" eb="6">
      <t>シンリン</t>
    </rPh>
    <rPh sb="6" eb="8">
      <t>リンギョウ</t>
    </rPh>
    <rPh sb="8" eb="12">
      <t>キョウドウクミアイ</t>
    </rPh>
    <rPh sb="12" eb="15">
      <t>レンゴウカイ</t>
    </rPh>
    <phoneticPr fontId="7"/>
  </si>
  <si>
    <t>代表理事　新岡　史朗　様</t>
    <rPh sb="0" eb="4">
      <t>ダイヒョウリジ</t>
    </rPh>
    <rPh sb="5" eb="7">
      <t>ニイオカ</t>
    </rPh>
    <rPh sb="8" eb="9">
      <t>シ</t>
    </rPh>
    <rPh sb="9" eb="10">
      <t>ロウ</t>
    </rPh>
    <rPh sb="11" eb="12">
      <t>サマ</t>
    </rPh>
    <phoneticPr fontId="7"/>
  </si>
  <si>
    <t>令和６年度　森林・山村多面的機能発揮対策交付金に係る採択申請書</t>
    <rPh sb="0" eb="2">
      <t>レイワ</t>
    </rPh>
    <phoneticPr fontId="7"/>
  </si>
  <si>
    <t>日</t>
    <rPh sb="0" eb="1">
      <t>ヒ</t>
    </rPh>
    <phoneticPr fontId="7"/>
  </si>
  <si>
    <t>月</t>
    <rPh sb="0" eb="1">
      <t>ツキ</t>
    </rPh>
    <phoneticPr fontId="7"/>
  </si>
  <si>
    <t>令和６年</t>
    <rPh sb="0" eb="2">
      <t>レイワ</t>
    </rPh>
    <rPh sb="3" eb="4">
      <t>ネン</t>
    </rPh>
    <phoneticPr fontId="7"/>
  </si>
  <si>
    <t>代表　兵庫　森太郎</t>
    <rPh sb="0" eb="2">
      <t>ダイヒョウ</t>
    </rPh>
    <rPh sb="3" eb="5">
      <t>ヒョウゴ</t>
    </rPh>
    <rPh sb="6" eb="9">
      <t>モリタロウ</t>
    </rPh>
    <phoneticPr fontId="7"/>
  </si>
  <si>
    <t>3か年計画の経過年数</t>
    <rPh sb="2" eb="3">
      <t>ネン</t>
    </rPh>
    <rPh sb="3" eb="5">
      <t>ケイカク</t>
    </rPh>
    <rPh sb="6" eb="8">
      <t>ケイカ</t>
    </rPh>
    <rPh sb="8" eb="10">
      <t>ネンスウ</t>
    </rPh>
    <phoneticPr fontId="21"/>
  </si>
  <si>
    <t>年目</t>
    <rPh sb="0" eb="2">
      <t>ネンメ</t>
    </rPh>
    <phoneticPr fontId="21"/>
  </si>
  <si>
    <t>○○市（町）大字△△小字◇◇地番１００１、１００２、１００３、１００４、１００５</t>
    <phoneticPr fontId="21"/>
  </si>
  <si>
    <t>　森林・山村多面的機能発揮対策実施要領（平成25年５月16日25林整森第74号林野庁長官通知）別紙３の第５の４（１）に基づき、下記のとおり森林・山村多面的機能発揮対策交付金の採択を申請する。</t>
    <phoneticPr fontId="7"/>
  </si>
  <si>
    <t>３．担当者名等（連絡がとれる担当者を記載。郵送・メールにより連絡するため）</t>
    <rPh sb="6" eb="7">
      <t>トウ</t>
    </rPh>
    <phoneticPr fontId="7"/>
  </si>
  <si>
    <t>地域環境保全タイプ
（里山林保全）</t>
    <phoneticPr fontId="21"/>
  </si>
  <si>
    <t>地域環境保全タイプ
（侵入竹除去・竹林整備）</t>
    <phoneticPr fontId="21"/>
  </si>
  <si>
    <t>関係人口創出・維持タイプ</t>
    <rPh sb="0" eb="6">
      <t>カンケイジンコウソウシュツ</t>
    </rPh>
    <rPh sb="7" eb="9">
      <t>イジ</t>
    </rPh>
    <phoneticPr fontId="21"/>
  </si>
  <si>
    <t>小　計①</t>
    <phoneticPr fontId="21"/>
  </si>
  <si>
    <t>資機材・施設の整備等</t>
    <rPh sb="9" eb="10">
      <t>ナド</t>
    </rPh>
    <phoneticPr fontId="21"/>
  </si>
  <si>
    <t>資機材・施設の整備等
（林内作業車、薪割り機、薪ストーブ又は炭焼き小屋等）</t>
    <rPh sb="9" eb="10">
      <t>ナド</t>
    </rPh>
    <rPh sb="35" eb="36">
      <t>ナド</t>
    </rPh>
    <phoneticPr fontId="21"/>
  </si>
  <si>
    <t>小　計②</t>
    <phoneticPr fontId="21"/>
  </si>
  <si>
    <t>　計　①＋②</t>
    <rPh sb="1" eb="2">
      <t>ケイ</t>
    </rPh>
    <phoneticPr fontId="21"/>
  </si>
  <si>
    <t>交付金額等（千円止め）</t>
    <rPh sb="0" eb="2">
      <t>コウフ</t>
    </rPh>
    <rPh sb="2" eb="5">
      <t>キンガクナド</t>
    </rPh>
    <rPh sb="6" eb="8">
      <t>センエン</t>
    </rPh>
    <rPh sb="8" eb="9">
      <t>ド</t>
    </rPh>
    <phoneticPr fontId="21"/>
  </si>
  <si>
    <t>間伐等（除伐、枝打ちを含む。）の実施面積</t>
    <phoneticPr fontId="21"/>
  </si>
  <si>
    <t>当該年度に長期にわたり手入れをしていなかったと考えられる里山林を整備する面積</t>
    <phoneticPr fontId="21"/>
  </si>
  <si>
    <t>150,500円
（上限）</t>
    <phoneticPr fontId="21"/>
  </si>
  <si>
    <t>160,000円/ha
154,000円/ha
147,000円/ha</t>
    <phoneticPr fontId="21"/>
  </si>
  <si>
    <t>380,000円/ha
354,000円/ha
327,000円/ha</t>
    <phoneticPr fontId="21"/>
  </si>
  <si>
    <t>円/ｍ</t>
    <phoneticPr fontId="21"/>
  </si>
  <si>
    <t>67,000円/年１回</t>
    <phoneticPr fontId="21"/>
  </si>
  <si>
    <t>1/2以内</t>
    <phoneticPr fontId="21"/>
  </si>
  <si>
    <t>1/3以内</t>
    <phoneticPr fontId="21"/>
  </si>
  <si>
    <t>森林
面積等</t>
    <phoneticPr fontId="21"/>
  </si>
  <si>
    <t>県の
支援額</t>
    <phoneticPr fontId="21"/>
  </si>
  <si>
    <t>市町の
支援額</t>
    <phoneticPr fontId="21"/>
  </si>
  <si>
    <t>円</t>
    <phoneticPr fontId="21"/>
  </si>
  <si>
    <t>ha</t>
    <phoneticPr fontId="21"/>
  </si>
  <si>
    <t>ｍ</t>
    <phoneticPr fontId="21"/>
  </si>
  <si>
    <t>回</t>
    <rPh sb="0" eb="1">
      <t>カイ</t>
    </rPh>
    <phoneticPr fontId="21"/>
  </si>
  <si>
    <t xml:space="preserve">円  </t>
    <phoneticPr fontId="21"/>
  </si>
  <si>
    <t>千円</t>
    <phoneticPr fontId="21"/>
  </si>
  <si>
    <t>：</t>
    <phoneticPr fontId="7"/>
  </si>
  <si>
    <t>担当者名</t>
    <phoneticPr fontId="21"/>
  </si>
  <si>
    <t>電話番号</t>
    <phoneticPr fontId="21"/>
  </si>
  <si>
    <t>メールアドレス</t>
    <phoneticPr fontId="21"/>
  </si>
  <si>
    <t>住所</t>
    <phoneticPr fontId="21"/>
  </si>
  <si>
    <t>（注２）面積は0.1ha、延長はm単位で記入。</t>
    <phoneticPr fontId="9"/>
  </si>
  <si>
    <t>（注３）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9"/>
  </si>
  <si>
    <t>（注４）地域環境保全タイプ及び森林資源利用タイプの交付単価は、活動計画の経過年度によって異なるので留意すること。</t>
    <phoneticPr fontId="7"/>
  </si>
  <si>
    <t>（注１）着色セルに入力すること。</t>
    <rPh sb="4" eb="6">
      <t>チャクショク</t>
    </rPh>
    <rPh sb="9" eb="11">
      <t>ニュウリョク</t>
    </rPh>
    <phoneticPr fontId="9"/>
  </si>
  <si>
    <t>５．事業費</t>
    <rPh sb="2" eb="5">
      <t>ジギョウヒ</t>
    </rPh>
    <phoneticPr fontId="7"/>
  </si>
  <si>
    <t>国交付金</t>
    <rPh sb="0" eb="4">
      <t>クニコウフキン</t>
    </rPh>
    <phoneticPr fontId="7"/>
  </si>
  <si>
    <t>県支援金</t>
    <rPh sb="0" eb="4">
      <t>ケンシエンキン</t>
    </rPh>
    <phoneticPr fontId="7"/>
  </si>
  <si>
    <t>市町支援金</t>
    <rPh sb="0" eb="2">
      <t>シマチ</t>
    </rPh>
    <rPh sb="2" eb="5">
      <t>シエンキン</t>
    </rPh>
    <phoneticPr fontId="7"/>
  </si>
  <si>
    <t>小計</t>
    <rPh sb="0" eb="2">
      <t>ショウケイ</t>
    </rPh>
    <phoneticPr fontId="7"/>
  </si>
  <si>
    <t>自己資金</t>
    <rPh sb="0" eb="4">
      <t>ジコシキン</t>
    </rPh>
    <phoneticPr fontId="7"/>
  </si>
  <si>
    <t>合計</t>
    <rPh sb="0" eb="2">
      <t>ゴウケイ</t>
    </rPh>
    <phoneticPr fontId="7"/>
  </si>
  <si>
    <t>円</t>
    <rPh sb="0" eb="1">
      <t>エン</t>
    </rPh>
    <phoneticPr fontId="7"/>
  </si>
  <si>
    <t>　A-2 地域環境保全タイプ
（侵入竹除去、竹林整備）</t>
    <phoneticPr fontId="9"/>
  </si>
  <si>
    <t>　A-1 地域環境保全タイプ
（里山林保全）</t>
    <phoneticPr fontId="9"/>
  </si>
  <si>
    <t>３．資機材・施設の整備等</t>
    <phoneticPr fontId="9"/>
  </si>
  <si>
    <t xml:space="preserve">  活動計画書、森林所有者との協定書、活動組織の運営に関する規約、参加同意書、作業安全のための規範（個別規範：林業）事業者向けチェックシート、環境負荷低減のクロスコンプライアンスチェックシート、暴力団排除条例に係る誓約書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rPh sb="8" eb="10">
      <t>シンリン</t>
    </rPh>
    <rPh sb="10" eb="13">
      <t>ショユウシャ</t>
    </rPh>
    <rPh sb="17" eb="18">
      <t>ショ</t>
    </rPh>
    <rPh sb="33" eb="38">
      <t>サンカドウイショ</t>
    </rPh>
    <rPh sb="97" eb="100">
      <t>ボウリョクダン</t>
    </rPh>
    <rPh sb="100" eb="102">
      <t>ハイジョ</t>
    </rPh>
    <rPh sb="102" eb="104">
      <t>ジョウレイ</t>
    </rPh>
    <rPh sb="105" eb="106">
      <t>カカ</t>
    </rPh>
    <rPh sb="107" eb="110">
      <t>セイヤクショ</t>
    </rPh>
    <rPh sb="110" eb="111">
      <t>トウ</t>
    </rPh>
    <phoneticPr fontId="9"/>
  </si>
  <si>
    <t>ひょうご活動組織</t>
    <rPh sb="4" eb="8">
      <t>カツドウソシキ</t>
    </rPh>
    <phoneticPr fontId="7"/>
  </si>
  <si>
    <t>番　　　号</t>
    <rPh sb="0" eb="1">
      <t>バン</t>
    </rPh>
    <rPh sb="4" eb="5">
      <t>ゴウ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</si>
</sst>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
    <numFmt numFmtId="178" formatCode="#,##0_);[Red]\(#,##0\)"/>
  </numFmts>
  <fonts count="28">
    <font>
      <sz val="11"/>
      <color theme="1"/>
      <name val="Yu Gothic"/>
      <family val="2"/>
      <scheme val="minor"/>
    </font>
    <font>
      <sz val="11"/>
      <color theme="1"/>
      <name val="Yu Gothic"/>
      <family val="2"/>
      <charset val="128"/>
      <scheme val="minor"/>
    </font>
    <font>
      <sz val="11"/>
      <color theme="1"/>
      <name val="Yu Gothic"/>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6"/>
      <name val="ＭＳ Ｐゴシック"/>
      <family val="2"/>
      <charset val="128"/>
    </font>
    <font>
      <sz val="10.5"/>
      <color theme="1"/>
      <name val="Century"/>
      <family val="1"/>
    </font>
    <font>
      <sz val="12"/>
      <color theme="1"/>
      <name val="ＭＳ Ｐゴシック"/>
      <family val="2"/>
      <charset val="128"/>
    </font>
    <font>
      <sz val="11"/>
      <color theme="1"/>
      <name val="Yu Gothic"/>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name val="ＭＳ 明朝"/>
      <family val="1"/>
      <charset val="128"/>
    </font>
    <font>
      <sz val="11"/>
      <color theme="1"/>
      <name val="Yu Gothic"/>
      <family val="2"/>
      <scheme val="minor"/>
    </font>
    <font>
      <sz val="12"/>
      <color theme="1"/>
      <name val="Century"/>
      <family val="1"/>
    </font>
    <font>
      <sz val="8"/>
      <color theme="1"/>
      <name val="Century"/>
      <family val="1"/>
    </font>
    <font>
      <sz val="11"/>
      <color theme="1"/>
      <name val="ＭＳ ゴシック"/>
      <family val="2"/>
      <charset val="128"/>
    </font>
    <font>
      <sz val="6"/>
      <name val="ＭＳ ゴシック"/>
      <family val="2"/>
      <charset val="128"/>
    </font>
    <font>
      <sz val="12"/>
      <color rgb="FFFF0000"/>
      <name val="ＭＳ 明朝"/>
      <family val="1"/>
      <charset val="128"/>
    </font>
    <font>
      <sz val="10"/>
      <color rgb="FFFF0000"/>
      <name val="ＭＳ Ｐゴシック"/>
      <family val="2"/>
      <charset val="128"/>
    </font>
    <font>
      <b/>
      <sz val="16"/>
      <color indexed="81"/>
      <name val="BIZ UDゴシック"/>
      <family val="3"/>
      <charset val="128"/>
    </font>
    <font>
      <b/>
      <sz val="14"/>
      <color indexed="81"/>
      <name val="BIZ UDゴシック"/>
      <family val="3"/>
      <charset val="128"/>
    </font>
    <font>
      <b/>
      <sz val="9"/>
      <color indexed="81"/>
      <name val="MS P ゴシック"/>
      <family val="3"/>
      <charset val="128"/>
    </font>
    <font>
      <sz val="6"/>
      <name val="Yu Gothic"/>
      <family val="2"/>
      <charset val="128"/>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top/>
      <bottom style="dashed">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ashed">
        <color indexed="64"/>
      </bottom>
      <diagonal/>
    </border>
    <border diagonalUp="1">
      <left style="thin">
        <color indexed="64"/>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diagonalUp="1">
      <left style="thin">
        <color indexed="64"/>
      </left>
      <right/>
      <top style="dashed">
        <color indexed="64"/>
      </top>
      <bottom style="double">
        <color indexed="64"/>
      </bottom>
      <diagonal style="thin">
        <color indexed="64"/>
      </diagonal>
    </border>
    <border diagonalUp="1">
      <left/>
      <right style="thin">
        <color indexed="64"/>
      </right>
      <top style="dashed">
        <color indexed="64"/>
      </top>
      <bottom style="double">
        <color indexed="64"/>
      </bottom>
      <diagonal style="thin">
        <color indexed="64"/>
      </diagonal>
    </border>
    <border>
      <left/>
      <right/>
      <top style="dashed">
        <color indexed="64"/>
      </top>
      <bottom style="dashed">
        <color indexed="64"/>
      </bottom>
      <diagonal/>
    </border>
    <border>
      <left/>
      <right/>
      <top style="dashed">
        <color indexed="64"/>
      </top>
      <bottom style="double">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s>
  <cellStyleXfs count="17">
    <xf numFmtId="0" fontId="0" fillId="0" borderId="0"/>
    <xf numFmtId="0" fontId="6" fillId="0" borderId="0">
      <alignment vertical="center"/>
    </xf>
    <xf numFmtId="0" fontId="5" fillId="0" borderId="0">
      <alignment vertical="center"/>
    </xf>
    <xf numFmtId="0" fontId="12" fillId="0" borderId="0">
      <alignment vertical="center"/>
    </xf>
    <xf numFmtId="38" fontId="12" fillId="0" borderId="0" applyFont="0" applyFill="0" applyBorder="0" applyAlignment="0" applyProtection="0">
      <alignment vertical="center"/>
    </xf>
    <xf numFmtId="0" fontId="4" fillId="0" borderId="0">
      <alignment vertical="center"/>
    </xf>
    <xf numFmtId="0" fontId="4" fillId="0" borderId="0">
      <alignment vertical="center"/>
    </xf>
    <xf numFmtId="0" fontId="17" fillId="0" borderId="0"/>
    <xf numFmtId="0" fontId="2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0" fontId="3"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72">
    <xf numFmtId="0" fontId="0" fillId="0" borderId="0" xfId="0"/>
    <xf numFmtId="0" fontId="10" fillId="0" borderId="0" xfId="1" applyFont="1" applyAlignment="1">
      <alignment horizontal="justify" vertical="center"/>
    </xf>
    <xf numFmtId="0" fontId="8" fillId="0" borderId="0" xfId="1" applyFont="1" applyAlignment="1">
      <alignment horizontal="left" vertical="center"/>
    </xf>
    <xf numFmtId="0" fontId="3" fillId="0" borderId="0" xfId="1" applyFont="1">
      <alignment vertical="center"/>
    </xf>
    <xf numFmtId="0" fontId="18" fillId="0" borderId="0" xfId="1" applyFont="1" applyAlignment="1">
      <alignment horizontal="justify" vertical="center"/>
    </xf>
    <xf numFmtId="0" fontId="18" fillId="0" borderId="0" xfId="1" applyFont="1" applyAlignment="1">
      <alignment horizontal="left" vertical="center"/>
    </xf>
    <xf numFmtId="0" fontId="8" fillId="0" borderId="0" xfId="1" applyFont="1" applyAlignment="1">
      <alignment horizontal="left" vertical="center" wrapText="1"/>
    </xf>
    <xf numFmtId="0" fontId="3" fillId="0" borderId="0" xfId="1" applyFont="1" applyAlignment="1">
      <alignment horizontal="center" vertical="center"/>
    </xf>
    <xf numFmtId="0" fontId="3" fillId="0" borderId="0" xfId="1" applyFont="1" applyAlignment="1">
      <alignment horizontal="right" vertical="center"/>
    </xf>
    <xf numFmtId="0" fontId="8" fillId="0" borderId="3" xfId="1" applyFont="1" applyBorder="1" applyAlignment="1">
      <alignment horizontal="center" vertical="center" wrapText="1"/>
    </xf>
    <xf numFmtId="0" fontId="13" fillId="0" borderId="0" xfId="1" applyFont="1" applyAlignment="1">
      <alignment horizontal="left" vertical="center" wrapText="1"/>
    </xf>
    <xf numFmtId="0" fontId="15" fillId="0" borderId="4" xfId="1" applyFont="1" applyBorder="1" applyAlignment="1">
      <alignment horizontal="center" vertical="center" wrapText="1"/>
    </xf>
    <xf numFmtId="0" fontId="8" fillId="0" borderId="0" xfId="1" applyFont="1" applyAlignment="1">
      <alignment horizontal="right" vertical="center"/>
    </xf>
    <xf numFmtId="0" fontId="8" fillId="0" borderId="0" xfId="1" applyFont="1">
      <alignment vertical="center"/>
    </xf>
    <xf numFmtId="0" fontId="8" fillId="3" borderId="0" xfId="1" applyFont="1" applyFill="1" applyAlignment="1">
      <alignment horizontal="right" vertical="center"/>
    </xf>
    <xf numFmtId="0" fontId="8" fillId="0" borderId="0" xfId="1" applyFont="1" applyAlignment="1">
      <alignment horizontal="center" vertical="center"/>
    </xf>
    <xf numFmtId="0" fontId="8" fillId="0" borderId="0" xfId="1" applyFont="1" applyAlignment="1">
      <alignment horizontal="justify" vertical="center"/>
    </xf>
    <xf numFmtId="0" fontId="8" fillId="0" borderId="0" xfId="0" applyFont="1" applyAlignment="1">
      <alignment horizontal="right" vertical="center"/>
    </xf>
    <xf numFmtId="38" fontId="15" fillId="2" borderId="28" xfId="11" applyFont="1" applyFill="1" applyBorder="1" applyAlignment="1">
      <alignment horizontal="right" vertical="center"/>
    </xf>
    <xf numFmtId="0" fontId="15" fillId="2" borderId="29" xfId="0" applyFont="1" applyFill="1" applyBorder="1" applyAlignment="1">
      <alignment vertical="center"/>
    </xf>
    <xf numFmtId="0" fontId="15" fillId="2" borderId="28" xfId="0" applyFont="1" applyFill="1" applyBorder="1" applyAlignment="1">
      <alignment vertical="center"/>
    </xf>
    <xf numFmtId="0" fontId="15" fillId="2" borderId="30" xfId="0" applyFont="1" applyFill="1" applyBorder="1" applyAlignment="1">
      <alignment vertical="center"/>
    </xf>
    <xf numFmtId="0" fontId="15" fillId="2" borderId="31" xfId="0" applyFont="1" applyFill="1" applyBorder="1" applyAlignment="1">
      <alignment vertical="center"/>
    </xf>
    <xf numFmtId="0" fontId="15" fillId="2" borderId="32" xfId="0" applyFont="1" applyFill="1" applyBorder="1" applyAlignment="1">
      <alignment vertical="center"/>
    </xf>
    <xf numFmtId="0" fontId="15" fillId="2" borderId="33" xfId="0" applyFont="1" applyFill="1" applyBorder="1" applyAlignment="1">
      <alignment vertical="center"/>
    </xf>
    <xf numFmtId="0" fontId="15" fillId="2" borderId="10" xfId="0" applyFont="1" applyFill="1" applyBorder="1" applyAlignment="1">
      <alignment vertical="center"/>
    </xf>
    <xf numFmtId="0" fontId="15" fillId="2" borderId="12" xfId="0" applyFont="1" applyFill="1" applyBorder="1" applyAlignment="1">
      <alignment vertical="center"/>
    </xf>
    <xf numFmtId="0" fontId="15" fillId="2" borderId="1" xfId="0" applyFont="1" applyFill="1" applyBorder="1" applyAlignment="1">
      <alignment vertical="center"/>
    </xf>
    <xf numFmtId="0" fontId="15" fillId="2" borderId="3" xfId="0" applyFont="1" applyFill="1" applyBorder="1" applyAlignment="1">
      <alignment vertical="center"/>
    </xf>
    <xf numFmtId="38" fontId="15" fillId="3" borderId="20" xfId="11" applyFont="1" applyFill="1" applyBorder="1" applyAlignment="1">
      <alignment horizontal="right" vertical="center"/>
    </xf>
    <xf numFmtId="0" fontId="15" fillId="2" borderId="21" xfId="0" applyFont="1" applyFill="1" applyBorder="1" applyAlignment="1">
      <alignment horizontal="left" vertical="center"/>
    </xf>
    <xf numFmtId="176" fontId="15" fillId="3" borderId="28" xfId="0" applyNumberFormat="1" applyFont="1" applyFill="1" applyBorder="1" applyAlignment="1">
      <alignment vertical="center"/>
    </xf>
    <xf numFmtId="0" fontId="14" fillId="2" borderId="29" xfId="0" applyFont="1" applyFill="1" applyBorder="1" applyAlignment="1">
      <alignment vertical="center"/>
    </xf>
    <xf numFmtId="38" fontId="15" fillId="2" borderId="24" xfId="11" applyFont="1" applyFill="1" applyBorder="1" applyAlignment="1">
      <alignment horizontal="right" vertical="center"/>
    </xf>
    <xf numFmtId="0" fontId="15" fillId="2" borderId="29" xfId="0" applyFont="1" applyFill="1" applyBorder="1" applyAlignment="1">
      <alignment horizontal="left" vertical="center"/>
    </xf>
    <xf numFmtId="0" fontId="15" fillId="3" borderId="28" xfId="0" applyFont="1" applyFill="1" applyBorder="1" applyAlignment="1">
      <alignment vertical="center"/>
    </xf>
    <xf numFmtId="38" fontId="15" fillId="0" borderId="28" xfId="11" applyFont="1" applyFill="1" applyBorder="1" applyAlignment="1">
      <alignment horizontal="right" vertical="center"/>
    </xf>
    <xf numFmtId="38" fontId="15" fillId="3" borderId="28" xfId="11" applyFont="1" applyFill="1" applyBorder="1">
      <alignment vertical="center"/>
    </xf>
    <xf numFmtId="38" fontId="15" fillId="2" borderId="30" xfId="11" applyFont="1" applyFill="1" applyBorder="1">
      <alignment vertical="center"/>
    </xf>
    <xf numFmtId="38" fontId="15" fillId="2" borderId="30" xfId="11" applyFont="1" applyFill="1" applyBorder="1" applyAlignment="1">
      <alignment horizontal="right" vertical="center"/>
    </xf>
    <xf numFmtId="0" fontId="15" fillId="2" borderId="31" xfId="0" applyFont="1" applyFill="1" applyBorder="1" applyAlignment="1">
      <alignment horizontal="left" vertical="center"/>
    </xf>
    <xf numFmtId="38" fontId="15" fillId="2" borderId="36" xfId="11" applyFont="1" applyFill="1" applyBorder="1" applyAlignment="1">
      <alignment horizontal="right" vertical="center"/>
    </xf>
    <xf numFmtId="0" fontId="15" fillId="2" borderId="15" xfId="0" applyFont="1" applyFill="1" applyBorder="1" applyAlignment="1">
      <alignment horizontal="left" vertical="center"/>
    </xf>
    <xf numFmtId="0" fontId="15" fillId="2" borderId="37" xfId="0" applyFont="1" applyFill="1" applyBorder="1" applyAlignment="1">
      <alignment horizontal="left" vertical="center"/>
    </xf>
    <xf numFmtId="177" fontId="15" fillId="2" borderId="32" xfId="11" applyNumberFormat="1" applyFont="1" applyFill="1" applyBorder="1" applyAlignment="1">
      <alignment horizontal="right" vertical="center"/>
    </xf>
    <xf numFmtId="0" fontId="14" fillId="2" borderId="33" xfId="0" applyFont="1" applyFill="1" applyBorder="1" applyAlignment="1">
      <alignment horizontal="center" vertical="center"/>
    </xf>
    <xf numFmtId="176" fontId="15" fillId="2" borderId="10" xfId="0" applyNumberFormat="1" applyFont="1" applyFill="1" applyBorder="1" applyAlignment="1">
      <alignment vertical="center"/>
    </xf>
    <xf numFmtId="176" fontId="15" fillId="3" borderId="1" xfId="0" applyNumberFormat="1" applyFont="1" applyFill="1" applyBorder="1" applyAlignment="1">
      <alignment vertical="center"/>
    </xf>
    <xf numFmtId="38" fontId="15" fillId="2" borderId="32" xfId="11" applyFont="1" applyFill="1" applyBorder="1" applyAlignment="1">
      <alignment horizontal="right" vertical="center"/>
    </xf>
    <xf numFmtId="0" fontId="15" fillId="2" borderId="34" xfId="0" applyFont="1" applyFill="1" applyBorder="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15" fillId="0" borderId="0" xfId="0" applyFont="1" applyAlignment="1">
      <alignment horizontal="distributed" vertical="center"/>
    </xf>
    <xf numFmtId="0" fontId="3" fillId="3" borderId="11" xfId="1" applyFont="1" applyFill="1" applyBorder="1">
      <alignment vertical="center"/>
    </xf>
    <xf numFmtId="0" fontId="11" fillId="0" borderId="0" xfId="1" applyFont="1">
      <alignment vertical="center"/>
    </xf>
    <xf numFmtId="0" fontId="8" fillId="0" borderId="11" xfId="1" applyFont="1" applyBorder="1" applyAlignment="1">
      <alignment horizontal="distributed" vertical="center" wrapText="1"/>
    </xf>
    <xf numFmtId="0" fontId="8" fillId="0" borderId="11" xfId="1" applyFont="1" applyBorder="1" applyAlignment="1">
      <alignment horizontal="left" vertical="center" wrapText="1"/>
    </xf>
    <xf numFmtId="0" fontId="8" fillId="0" borderId="2" xfId="1" applyFont="1" applyBorder="1" applyAlignment="1">
      <alignment horizontal="distributed" vertical="center" wrapText="1"/>
    </xf>
    <xf numFmtId="0" fontId="8" fillId="0" borderId="2" xfId="1" applyFont="1" applyBorder="1" applyAlignment="1">
      <alignment horizontal="left" vertical="center" wrapText="1"/>
    </xf>
    <xf numFmtId="0" fontId="8" fillId="0" borderId="6" xfId="1" applyFont="1" applyBorder="1" applyAlignment="1">
      <alignment horizontal="distributed" vertical="center" wrapText="1"/>
    </xf>
    <xf numFmtId="0" fontId="8" fillId="0" borderId="46" xfId="1" applyFont="1" applyBorder="1" applyAlignment="1">
      <alignment horizontal="distributed" vertical="center" wrapText="1"/>
    </xf>
    <xf numFmtId="0" fontId="8" fillId="0" borderId="47" xfId="1" applyFont="1" applyBorder="1" applyAlignment="1">
      <alignment horizontal="left" vertical="center" wrapText="1"/>
    </xf>
    <xf numFmtId="0" fontId="19" fillId="3" borderId="13" xfId="1" applyFont="1" applyFill="1" applyBorder="1" applyAlignment="1">
      <alignment horizontal="justify" vertical="top" wrapText="1"/>
    </xf>
    <xf numFmtId="0" fontId="19" fillId="3" borderId="18" xfId="1" applyFont="1" applyFill="1" applyBorder="1" applyAlignment="1">
      <alignment horizontal="justify" vertical="top" wrapText="1"/>
    </xf>
    <xf numFmtId="0" fontId="19" fillId="3" borderId="19" xfId="1" applyFont="1" applyFill="1" applyBorder="1" applyAlignment="1">
      <alignment horizontal="justify" vertical="top" wrapText="1"/>
    </xf>
    <xf numFmtId="0" fontId="19" fillId="3" borderId="48" xfId="1" applyFont="1" applyFill="1" applyBorder="1" applyAlignment="1">
      <alignment horizontal="justify" vertical="top" wrapText="1"/>
    </xf>
    <xf numFmtId="0" fontId="19" fillId="3" borderId="27" xfId="1" applyFont="1" applyFill="1" applyBorder="1" applyAlignment="1">
      <alignment horizontal="justify" vertical="top" wrapText="1"/>
    </xf>
    <xf numFmtId="0" fontId="3" fillId="3" borderId="10" xfId="1" applyFont="1" applyFill="1" applyBorder="1">
      <alignment vertical="center"/>
    </xf>
    <xf numFmtId="0" fontId="3" fillId="3" borderId="12" xfId="1" applyFont="1" applyFill="1" applyBorder="1">
      <alignment vertical="center"/>
    </xf>
    <xf numFmtId="0" fontId="8" fillId="3" borderId="14" xfId="1" applyFont="1" applyFill="1" applyBorder="1" applyAlignment="1">
      <alignment horizontal="left" vertical="top" wrapText="1"/>
    </xf>
    <xf numFmtId="0" fontId="8" fillId="3" borderId="0" xfId="1" applyFont="1" applyFill="1" applyAlignment="1">
      <alignment horizontal="left" vertical="top" wrapText="1"/>
    </xf>
    <xf numFmtId="0" fontId="8" fillId="3" borderId="15" xfId="1" applyFont="1" applyFill="1" applyBorder="1" applyAlignment="1">
      <alignment horizontal="left" vertical="top" wrapText="1"/>
    </xf>
    <xf numFmtId="0" fontId="15" fillId="2" borderId="32" xfId="0" applyFont="1" applyFill="1" applyBorder="1" applyAlignment="1">
      <alignment horizontal="left" vertical="center" wrapText="1"/>
    </xf>
    <xf numFmtId="0" fontId="15" fillId="2" borderId="45" xfId="0" applyFont="1" applyFill="1" applyBorder="1" applyAlignment="1">
      <alignment horizontal="left" vertical="center" wrapText="1"/>
    </xf>
    <xf numFmtId="0" fontId="15" fillId="2" borderId="33"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38" fontId="15" fillId="2" borderId="20" xfId="11" applyFont="1" applyFill="1" applyBorder="1" applyAlignment="1">
      <alignment horizontal="center" vertical="center" wrapText="1"/>
    </xf>
    <xf numFmtId="38" fontId="15" fillId="2" borderId="21" xfId="11" applyFont="1" applyFill="1" applyBorder="1" applyAlignment="1">
      <alignment horizontal="center" vertical="center"/>
    </xf>
    <xf numFmtId="38" fontId="15" fillId="2" borderId="28" xfId="11" applyFont="1" applyFill="1" applyBorder="1" applyAlignment="1">
      <alignment horizontal="center" vertical="center" wrapText="1"/>
    </xf>
    <xf numFmtId="38" fontId="15" fillId="2" borderId="29" xfId="11" applyFont="1" applyFill="1" applyBorder="1" applyAlignment="1">
      <alignment horizontal="center" vertical="center" wrapText="1"/>
    </xf>
    <xf numFmtId="0" fontId="13" fillId="0" borderId="0" xfId="1" applyFont="1" applyAlignment="1">
      <alignment horizontal="left" vertical="center" wrapText="1"/>
    </xf>
    <xf numFmtId="178" fontId="8" fillId="0" borderId="11" xfId="1" applyNumberFormat="1" applyFont="1" applyBorder="1" applyAlignment="1">
      <alignment horizontal="right" vertical="center" wrapText="1"/>
    </xf>
    <xf numFmtId="0" fontId="8" fillId="0" borderId="0" xfId="1" applyFont="1" applyAlignment="1">
      <alignment horizontal="justify" vertical="center"/>
    </xf>
    <xf numFmtId="0" fontId="14" fillId="0" borderId="4" xfId="0" applyFont="1" applyBorder="1" applyAlignment="1">
      <alignment horizontal="left" vertical="center" wrapText="1"/>
    </xf>
    <xf numFmtId="0" fontId="14" fillId="0" borderId="22" xfId="0" applyFont="1" applyBorder="1" applyAlignment="1">
      <alignment horizontal="left" vertical="center" wrapText="1"/>
    </xf>
    <xf numFmtId="0" fontId="14" fillId="0" borderId="25" xfId="0" applyFont="1" applyBorder="1" applyAlignment="1">
      <alignment horizontal="left" vertical="center" wrapText="1"/>
    </xf>
    <xf numFmtId="0" fontId="14" fillId="0" borderId="23" xfId="0" applyFont="1" applyBorder="1" applyAlignment="1">
      <alignment horizontal="left" vertical="center" wrapText="1"/>
    </xf>
    <xf numFmtId="0" fontId="15" fillId="2" borderId="28"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4" fillId="2" borderId="28"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14" fillId="2" borderId="29" xfId="0" applyFont="1" applyFill="1" applyBorder="1" applyAlignment="1">
      <alignment horizontal="left" vertical="center" wrapText="1"/>
    </xf>
    <xf numFmtId="0" fontId="13" fillId="0" borderId="6" xfId="1" applyFont="1" applyBorder="1" applyAlignment="1">
      <alignment horizontal="left" vertical="center" wrapText="1"/>
    </xf>
    <xf numFmtId="0" fontId="15" fillId="2" borderId="39" xfId="0" applyFont="1" applyFill="1" applyBorder="1" applyAlignment="1">
      <alignment horizontal="right" vertical="center"/>
    </xf>
    <xf numFmtId="0" fontId="15" fillId="2" borderId="40" xfId="0" applyFont="1" applyFill="1" applyBorder="1" applyAlignment="1">
      <alignment horizontal="right" vertical="center"/>
    </xf>
    <xf numFmtId="0" fontId="15" fillId="2" borderId="3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3" xfId="0" applyFont="1" applyFill="1" applyBorder="1" applyAlignment="1">
      <alignment horizontal="center" vertical="center" wrapText="1"/>
    </xf>
    <xf numFmtId="178" fontId="8" fillId="0" borderId="47" xfId="1" applyNumberFormat="1" applyFont="1" applyBorder="1" applyAlignment="1">
      <alignment horizontal="right" vertical="center" wrapText="1"/>
    </xf>
    <xf numFmtId="178" fontId="8" fillId="3" borderId="11" xfId="1" applyNumberFormat="1" applyFont="1" applyFill="1" applyBorder="1" applyAlignment="1">
      <alignment horizontal="right" vertical="center" wrapText="1"/>
    </xf>
    <xf numFmtId="0" fontId="15" fillId="2" borderId="28"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41" xfId="0" applyFont="1" applyFill="1" applyBorder="1" applyAlignment="1">
      <alignment horizontal="right" vertical="center"/>
    </xf>
    <xf numFmtId="0" fontId="15" fillId="2" borderId="42" xfId="0" applyFont="1" applyFill="1" applyBorder="1" applyAlignment="1">
      <alignment horizontal="right" vertical="center"/>
    </xf>
    <xf numFmtId="0" fontId="15" fillId="2" borderId="3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38" fontId="15" fillId="2" borderId="36" xfId="11" applyFont="1" applyFill="1" applyBorder="1" applyAlignment="1">
      <alignment horizontal="center" vertical="center"/>
    </xf>
    <xf numFmtId="38" fontId="15" fillId="2" borderId="37" xfId="11" applyFont="1" applyFill="1" applyBorder="1" applyAlignment="1">
      <alignment horizontal="center" vertical="center"/>
    </xf>
    <xf numFmtId="0" fontId="3" fillId="0" borderId="0" xfId="1" applyFont="1" applyAlignment="1">
      <alignment horizontal="center" vertical="center"/>
    </xf>
    <xf numFmtId="38" fontId="15" fillId="2" borderId="28" xfId="11" applyFont="1" applyFill="1" applyBorder="1" applyAlignment="1">
      <alignment horizontal="center" vertical="center" shrinkToFit="1"/>
    </xf>
    <xf numFmtId="38" fontId="15" fillId="2" borderId="29" xfId="11" applyFont="1" applyFill="1" applyBorder="1" applyAlignment="1">
      <alignment horizontal="center" vertical="center" shrinkToFi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38" xfId="0" applyFont="1" applyFill="1" applyBorder="1" applyAlignment="1">
      <alignment horizontal="center" vertical="center"/>
    </xf>
    <xf numFmtId="0" fontId="8" fillId="3" borderId="2" xfId="0" applyFont="1" applyFill="1" applyBorder="1" applyAlignment="1">
      <alignment horizontal="left" vertical="center"/>
    </xf>
    <xf numFmtId="0" fontId="8" fillId="3" borderId="11" xfId="0" applyFont="1" applyFill="1" applyBorder="1" applyAlignment="1">
      <alignment horizontal="left" vertical="center"/>
    </xf>
    <xf numFmtId="0" fontId="8" fillId="0" borderId="0" xfId="1" applyFont="1" applyAlignment="1">
      <alignment horizontal="left" vertical="center"/>
    </xf>
    <xf numFmtId="0" fontId="8" fillId="0" borderId="0" xfId="1" applyFont="1" applyAlignment="1">
      <alignment horizontal="left" vertical="center" wrapText="1"/>
    </xf>
    <xf numFmtId="0" fontId="8" fillId="0" borderId="0" xfId="1" applyFont="1" applyAlignment="1">
      <alignment horizontal="center" vertical="center"/>
    </xf>
    <xf numFmtId="0" fontId="8" fillId="3" borderId="4" xfId="0" applyFont="1" applyFill="1" applyBorder="1" applyAlignment="1">
      <alignment horizontal="center" vertical="center"/>
    </xf>
    <xf numFmtId="0" fontId="8" fillId="0" borderId="0" xfId="0" applyFont="1" applyAlignment="1">
      <alignment horizontal="left" vertical="center"/>
    </xf>
    <xf numFmtId="0" fontId="8" fillId="3" borderId="0" xfId="0" applyFont="1" applyFill="1" applyAlignment="1">
      <alignment horizontal="left" vertical="center" shrinkToFit="1"/>
    </xf>
    <xf numFmtId="0" fontId="8" fillId="0" borderId="0" xfId="1" applyFont="1">
      <alignment vertical="center"/>
    </xf>
    <xf numFmtId="0" fontId="8" fillId="3" borderId="0" xfId="1" applyFont="1" applyFill="1" applyAlignment="1">
      <alignment horizontal="left" vertical="center" shrinkToFit="1"/>
    </xf>
    <xf numFmtId="0" fontId="8" fillId="0" borderId="14" xfId="1" applyFont="1" applyBorder="1" applyAlignment="1">
      <alignment horizontal="left" vertical="top" wrapText="1"/>
    </xf>
    <xf numFmtId="0" fontId="8" fillId="0" borderId="0" xfId="1" applyFont="1" applyAlignment="1">
      <alignment horizontal="left" vertical="top" wrapText="1"/>
    </xf>
    <xf numFmtId="0" fontId="8" fillId="0" borderId="15" xfId="1" applyFont="1" applyBorder="1" applyAlignment="1">
      <alignment horizontal="left" vertical="top" wrapText="1"/>
    </xf>
    <xf numFmtId="0" fontId="8" fillId="0" borderId="6" xfId="1" applyFont="1" applyBorder="1" applyAlignment="1">
      <alignment horizontal="left" vertical="center" wrapText="1"/>
    </xf>
    <xf numFmtId="0" fontId="8" fillId="0" borderId="0" xfId="1" applyFont="1" applyAlignment="1">
      <alignment horizontal="justify" vertical="center" wrapText="1"/>
    </xf>
    <xf numFmtId="0" fontId="3" fillId="0" borderId="0" xfId="1" applyFont="1">
      <alignment vertical="center"/>
    </xf>
    <xf numFmtId="0" fontId="16" fillId="0" borderId="0" xfId="1" applyFont="1" applyAlignment="1">
      <alignment horizontal="left" vertical="top" wrapText="1"/>
    </xf>
    <xf numFmtId="0" fontId="15" fillId="0" borderId="14" xfId="1" applyFont="1" applyBorder="1" applyAlignment="1">
      <alignment horizontal="left" vertical="top" wrapText="1"/>
    </xf>
    <xf numFmtId="0" fontId="15" fillId="0" borderId="15" xfId="1" applyFont="1" applyBorder="1" applyAlignment="1">
      <alignment horizontal="left" vertical="top" wrapText="1"/>
    </xf>
    <xf numFmtId="0" fontId="15" fillId="0" borderId="10" xfId="1" applyFont="1" applyBorder="1" applyAlignment="1">
      <alignment horizontal="left" vertical="top" wrapText="1"/>
    </xf>
    <xf numFmtId="0" fontId="15" fillId="0" borderId="12" xfId="1" applyFont="1" applyBorder="1" applyAlignment="1">
      <alignment horizontal="left" vertical="top" wrapText="1"/>
    </xf>
    <xf numFmtId="0" fontId="15" fillId="0" borderId="5" xfId="1" applyFont="1" applyBorder="1" applyAlignment="1">
      <alignment horizontal="left" vertical="top" wrapText="1"/>
    </xf>
    <xf numFmtId="0" fontId="15" fillId="0" borderId="7" xfId="1" applyFont="1" applyBorder="1" applyAlignment="1">
      <alignment horizontal="left" vertical="top" wrapText="1"/>
    </xf>
    <xf numFmtId="0" fontId="8" fillId="3" borderId="1" xfId="1" applyFont="1" applyFill="1" applyBorder="1" applyAlignment="1">
      <alignment horizontal="left" vertical="top" wrapText="1"/>
    </xf>
    <xf numFmtId="0" fontId="8" fillId="3" borderId="3" xfId="1" applyFont="1" applyFill="1" applyBorder="1" applyAlignment="1">
      <alignment horizontal="left" vertical="top" wrapText="1"/>
    </xf>
    <xf numFmtId="0" fontId="3" fillId="3" borderId="1" xfId="1" applyFont="1" applyFill="1" applyBorder="1" applyAlignment="1">
      <alignment horizontal="left" vertical="center"/>
    </xf>
    <xf numFmtId="0" fontId="3" fillId="3" borderId="2" xfId="1" applyFont="1" applyFill="1" applyBorder="1" applyAlignment="1">
      <alignment horizontal="left" vertical="center"/>
    </xf>
    <xf numFmtId="0" fontId="3" fillId="3" borderId="3" xfId="1" applyFont="1" applyFill="1" applyBorder="1" applyAlignment="1">
      <alignment horizontal="left" vertical="center"/>
    </xf>
    <xf numFmtId="0" fontId="8" fillId="3" borderId="1" xfId="1" applyFont="1" applyFill="1" applyBorder="1" applyAlignment="1">
      <alignment horizontal="center" vertical="top" wrapText="1"/>
    </xf>
    <xf numFmtId="0" fontId="8" fillId="3" borderId="2" xfId="1" applyFont="1" applyFill="1" applyBorder="1" applyAlignment="1">
      <alignment horizontal="center" vertical="top" wrapText="1"/>
    </xf>
    <xf numFmtId="0" fontId="22" fillId="0" borderId="0" xfId="1" applyFont="1" applyAlignment="1">
      <alignment horizontal="justify" vertical="center" wrapText="1"/>
    </xf>
    <xf numFmtId="0" fontId="23" fillId="0" borderId="0" xfId="1" applyFont="1">
      <alignment vertical="center"/>
    </xf>
    <xf numFmtId="0" fontId="8" fillId="0" borderId="5" xfId="1" applyFont="1" applyBorder="1" applyAlignment="1">
      <alignment horizontal="left" vertical="top" wrapText="1"/>
    </xf>
    <xf numFmtId="0" fontId="8" fillId="0" borderId="6" xfId="1" applyFont="1" applyBorder="1" applyAlignment="1">
      <alignment horizontal="left" vertical="top" wrapText="1"/>
    </xf>
    <xf numFmtId="0" fontId="8" fillId="0" borderId="7" xfId="1" applyFont="1" applyBorder="1" applyAlignment="1">
      <alignment horizontal="left" vertical="top" wrapText="1"/>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49" xfId="1" applyFont="1" applyBorder="1" applyAlignment="1">
      <alignment horizontal="left" vertical="center" wrapText="1"/>
    </xf>
    <xf numFmtId="0" fontId="15" fillId="0" borderId="26" xfId="1" applyFont="1" applyBorder="1" applyAlignment="1">
      <alignment horizontal="left" vertical="center" wrapText="1"/>
    </xf>
    <xf numFmtId="0" fontId="15" fillId="0" borderId="16" xfId="1" applyFont="1" applyBorder="1" applyAlignment="1">
      <alignment horizontal="left" vertical="center" wrapText="1"/>
    </xf>
    <xf numFmtId="0" fontId="15" fillId="0" borderId="17" xfId="1" applyFont="1" applyBorder="1" applyAlignment="1">
      <alignment horizontal="left" vertical="center" wrapText="1"/>
    </xf>
    <xf numFmtId="0" fontId="15" fillId="0" borderId="8" xfId="1" applyFont="1" applyBorder="1" applyAlignment="1">
      <alignment horizontal="left" vertical="center" wrapText="1"/>
    </xf>
    <xf numFmtId="0" fontId="15" fillId="0" borderId="9" xfId="1" applyFont="1" applyBorder="1" applyAlignment="1">
      <alignment horizontal="left" vertical="center" wrapText="1"/>
    </xf>
    <xf numFmtId="0" fontId="8" fillId="2" borderId="0" xfId="13" applyFont="1" applyFill="1" applyAlignment="1">
      <alignment horizontal="right" vertical="center"/>
    </xf>
  </cellXfs>
  <cellStyles count="17">
    <cellStyle name="桁区切り" xfId="11" builtinId="6"/>
    <cellStyle name="桁区切り 2" xfId="4" xr:uid="{2AE01949-58ED-4A41-BC19-7B6445CDCF8D}"/>
    <cellStyle name="桁区切り 2 2" xfId="10" xr:uid="{0E7B94AF-0ED3-479D-B80B-9442E1EB32BB}"/>
    <cellStyle name="桁区切り 3" xfId="15" xr:uid="{A849FE1B-79F0-424F-AB1D-3706B852EEC0}"/>
    <cellStyle name="標準" xfId="0" builtinId="0"/>
    <cellStyle name="標準 2" xfId="1" xr:uid="{C3B7AAAD-F4BB-437F-B376-9DD8433B0773}"/>
    <cellStyle name="標準 2 2" xfId="7" xr:uid="{DB24F079-C575-442D-A49D-DA6C11435C40}"/>
    <cellStyle name="標準 2 3" xfId="16" xr:uid="{D41F8AE0-27E7-4B64-9CB1-483D40D02EC4}"/>
    <cellStyle name="標準 3" xfId="2" xr:uid="{15B45E6B-9008-406B-A063-D4586E0E295B}"/>
    <cellStyle name="標準 3 2" xfId="6" xr:uid="{DC5FCB67-8E82-470B-BCFE-56E6AD250CC9}"/>
    <cellStyle name="標準 3 3" xfId="13" xr:uid="{1CC079F3-91FE-42C8-A459-5D190F066F4B}"/>
    <cellStyle name="標準 4" xfId="3" xr:uid="{F6EB44B0-6BDE-4297-B7DC-6AB7C6AD9696}"/>
    <cellStyle name="標準 4 2" xfId="9" xr:uid="{75A90E5A-5E78-4118-BD73-A7B4CD122D91}"/>
    <cellStyle name="標準 4 3" xfId="14" xr:uid="{AB79D0B9-C130-4198-9B2F-CC81693F7F4C}"/>
    <cellStyle name="標準 5" xfId="5" xr:uid="{494DE87A-A943-4992-9FA8-D64531A13CD3}"/>
    <cellStyle name="標準 5 2" xfId="12" xr:uid="{7AAE83E0-B1CA-4134-9254-669976AC21E6}"/>
    <cellStyle name="標準 6" xfId="8" xr:uid="{88653E04-A4CF-4C5E-9269-0D55F80A8123}"/>
  </cellStyles>
  <dxfs count="0"/>
  <tableStyles count="0" defaultTableStyle="TableStyleMedium2" defaultPivotStyle="PivotStyleLight16"/>
  <colors>
    <mruColors>
      <color rgb="FFFFFFCC"/>
      <color rgb="FFFD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1"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333375</xdr:colOff>
      <xdr:row>17</xdr:row>
      <xdr:rowOff>228600</xdr:rowOff>
    </xdr:from>
    <xdr:to>
      <xdr:col>17</xdr:col>
      <xdr:colOff>228600</xdr:colOff>
      <xdr:row>26</xdr:row>
      <xdr:rowOff>38100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248525" y="4438650"/>
          <a:ext cx="1952625" cy="2028825"/>
        </a:xfrm>
        <a:prstGeom prst="rect">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rPr>
            <a:t>交付決定前、作業完了後の資機材の購入は「交付金対象外」です。</a:t>
          </a:r>
        </a:p>
      </xdr:txBody>
    </xdr:sp>
    <xdr:clientData/>
  </xdr:twoCellAnchor>
  <xdr:twoCellAnchor>
    <xdr:from>
      <xdr:col>14</xdr:col>
      <xdr:colOff>285750</xdr:colOff>
      <xdr:row>27</xdr:row>
      <xdr:rowOff>28575</xdr:rowOff>
    </xdr:from>
    <xdr:to>
      <xdr:col>18</xdr:col>
      <xdr:colOff>10899</xdr:colOff>
      <xdr:row>33</xdr:row>
      <xdr:rowOff>267669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200900" y="6705600"/>
          <a:ext cx="2468349" cy="1744044"/>
        </a:xfrm>
        <a:prstGeom prst="rect">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rPr>
            <a:t>資機材を購入する際は、見積書等で購入額がわかるものをあわせて提出すること。</a:t>
          </a:r>
        </a:p>
      </xdr:txBody>
    </xdr:sp>
    <xdr:clientData/>
  </xdr:twoCellAnchor>
  <xdr:twoCellAnchor>
    <xdr:from>
      <xdr:col>14</xdr:col>
      <xdr:colOff>266699</xdr:colOff>
      <xdr:row>34</xdr:row>
      <xdr:rowOff>95250</xdr:rowOff>
    </xdr:from>
    <xdr:to>
      <xdr:col>18</xdr:col>
      <xdr:colOff>394607</xdr:colOff>
      <xdr:row>38</xdr:row>
      <xdr:rowOff>65095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260770" y="8586107"/>
          <a:ext cx="2849337" cy="1834024"/>
        </a:xfrm>
        <a:prstGeom prst="rect">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rPr>
            <a:t>協定書は、写し（コピー）を提出。</a:t>
          </a:r>
          <a:endParaRPr kumimoji="1" lang="en-US" altLang="ja-JP" sz="1600">
            <a:solidFill>
              <a:schemeClr val="tx1"/>
            </a:solidFill>
          </a:endParaRPr>
        </a:p>
        <a:p>
          <a:pPr algn="l"/>
          <a:r>
            <a:rPr kumimoji="1" lang="ja-JP" altLang="en-US" sz="1600">
              <a:solidFill>
                <a:schemeClr val="tx1"/>
              </a:solidFill>
            </a:rPr>
            <a:t>原本は、活動組織と森林所有者それぞれで保管すること。</a:t>
          </a:r>
        </a:p>
      </xdr:txBody>
    </xdr:sp>
    <xdr:clientData/>
  </xdr:twoCellAnchor>
  <xdr:twoCellAnchor>
    <xdr:from>
      <xdr:col>21</xdr:col>
      <xdr:colOff>280327</xdr:colOff>
      <xdr:row>1</xdr:row>
      <xdr:rowOff>138113</xdr:rowOff>
    </xdr:from>
    <xdr:to>
      <xdr:col>22</xdr:col>
      <xdr:colOff>415361</xdr:colOff>
      <xdr:row>1</xdr:row>
      <xdr:rowOff>138113</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a:off x="12019890" y="376238"/>
          <a:ext cx="825596"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294431</xdr:colOff>
      <xdr:row>1</xdr:row>
      <xdr:rowOff>128587</xdr:rowOff>
    </xdr:from>
    <xdr:to>
      <xdr:col>23</xdr:col>
      <xdr:colOff>616220</xdr:colOff>
      <xdr:row>1</xdr:row>
      <xdr:rowOff>128589</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flipV="1">
          <a:off x="13415119" y="366712"/>
          <a:ext cx="321789" cy="2"/>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648618</xdr:colOff>
      <xdr:row>4</xdr:row>
      <xdr:rowOff>233284</xdr:rowOff>
    </xdr:from>
    <xdr:to>
      <xdr:col>20</xdr:col>
      <xdr:colOff>354692</xdr:colOff>
      <xdr:row>6</xdr:row>
      <xdr:rowOff>16247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316493" y="1185784"/>
          <a:ext cx="1087199" cy="25921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現況調査</a:t>
          </a:r>
        </a:p>
      </xdr:txBody>
    </xdr:sp>
    <xdr:clientData/>
  </xdr:twoCellAnchor>
  <xdr:twoCellAnchor>
    <xdr:from>
      <xdr:col>18</xdr:col>
      <xdr:colOff>627452</xdr:colOff>
      <xdr:row>3</xdr:row>
      <xdr:rowOff>126392</xdr:rowOff>
    </xdr:from>
    <xdr:to>
      <xdr:col>20</xdr:col>
      <xdr:colOff>469899</xdr:colOff>
      <xdr:row>4</xdr:row>
      <xdr:rowOff>127450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0295327" y="840767"/>
          <a:ext cx="1223572" cy="23918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活動打合せ</a:t>
          </a:r>
        </a:p>
      </xdr:txBody>
    </xdr:sp>
    <xdr:clientData/>
  </xdr:twoCellAnchor>
  <xdr:twoCellAnchor>
    <xdr:from>
      <xdr:col>20</xdr:col>
      <xdr:colOff>202783</xdr:colOff>
      <xdr:row>27</xdr:row>
      <xdr:rowOff>166476</xdr:rowOff>
    </xdr:from>
    <xdr:to>
      <xdr:col>21</xdr:col>
      <xdr:colOff>572615</xdr:colOff>
      <xdr:row>28</xdr:row>
      <xdr:rowOff>207601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1251783" y="6595851"/>
          <a:ext cx="1060395" cy="27925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作業道作設</a:t>
          </a:r>
        </a:p>
      </xdr:txBody>
    </xdr:sp>
    <xdr:clientData/>
  </xdr:twoCellAnchor>
  <xdr:twoCellAnchor>
    <xdr:from>
      <xdr:col>18</xdr:col>
      <xdr:colOff>479571</xdr:colOff>
      <xdr:row>27</xdr:row>
      <xdr:rowOff>166477</xdr:rowOff>
    </xdr:from>
    <xdr:to>
      <xdr:col>20</xdr:col>
      <xdr:colOff>94283</xdr:colOff>
      <xdr:row>28</xdr:row>
      <xdr:rowOff>186435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0147446" y="6595852"/>
          <a:ext cx="995837" cy="25808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作業道補修</a:t>
          </a:r>
        </a:p>
      </xdr:txBody>
    </xdr:sp>
    <xdr:clientData/>
  </xdr:twoCellAnchor>
  <xdr:twoCellAnchor>
    <xdr:from>
      <xdr:col>21</xdr:col>
      <xdr:colOff>607016</xdr:colOff>
      <xdr:row>10</xdr:row>
      <xdr:rowOff>135285</xdr:rowOff>
    </xdr:from>
    <xdr:to>
      <xdr:col>23</xdr:col>
      <xdr:colOff>480514</xdr:colOff>
      <xdr:row>11</xdr:row>
      <xdr:rowOff>180642</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2346579" y="2516535"/>
          <a:ext cx="1254623" cy="28348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灌木の刈払</a:t>
          </a:r>
        </a:p>
      </xdr:txBody>
    </xdr:sp>
    <xdr:clientData/>
  </xdr:twoCellAnchor>
  <xdr:twoCellAnchor>
    <xdr:from>
      <xdr:col>18</xdr:col>
      <xdr:colOff>522288</xdr:colOff>
      <xdr:row>23</xdr:row>
      <xdr:rowOff>169372</xdr:rowOff>
    </xdr:from>
    <xdr:to>
      <xdr:col>19</xdr:col>
      <xdr:colOff>513388</xdr:colOff>
      <xdr:row>24</xdr:row>
      <xdr:rowOff>189407</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0190163" y="5646247"/>
          <a:ext cx="681663" cy="25816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加工</a:t>
          </a:r>
        </a:p>
      </xdr:txBody>
    </xdr:sp>
    <xdr:clientData/>
  </xdr:twoCellAnchor>
  <xdr:twoCellAnchor>
    <xdr:from>
      <xdr:col>22</xdr:col>
      <xdr:colOff>573777</xdr:colOff>
      <xdr:row>21</xdr:row>
      <xdr:rowOff>218965</xdr:rowOff>
    </xdr:from>
    <xdr:to>
      <xdr:col>23</xdr:col>
      <xdr:colOff>536457</xdr:colOff>
      <xdr:row>23</xdr:row>
      <xdr:rowOff>1855</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3003902" y="5219590"/>
          <a:ext cx="653243" cy="25914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搬出</a:t>
          </a:r>
        </a:p>
      </xdr:txBody>
    </xdr:sp>
    <xdr:clientData/>
  </xdr:twoCellAnchor>
  <xdr:twoCellAnchor>
    <xdr:from>
      <xdr:col>18</xdr:col>
      <xdr:colOff>574533</xdr:colOff>
      <xdr:row>2</xdr:row>
      <xdr:rowOff>24871</xdr:rowOff>
    </xdr:from>
    <xdr:to>
      <xdr:col>20</xdr:col>
      <xdr:colOff>565504</xdr:colOff>
      <xdr:row>3</xdr:row>
      <xdr:rowOff>44979</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10242408" y="501121"/>
          <a:ext cx="1372096" cy="25823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消耗品購入</a:t>
          </a:r>
        </a:p>
      </xdr:txBody>
    </xdr:sp>
    <xdr:clientData/>
  </xdr:twoCellAnchor>
  <xdr:twoCellAnchor>
    <xdr:from>
      <xdr:col>21</xdr:col>
      <xdr:colOff>417759</xdr:colOff>
      <xdr:row>2</xdr:row>
      <xdr:rowOff>29103</xdr:rowOff>
    </xdr:from>
    <xdr:to>
      <xdr:col>23</xdr:col>
      <xdr:colOff>493247</xdr:colOff>
      <xdr:row>3</xdr:row>
      <xdr:rowOff>23812</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12157322" y="505353"/>
          <a:ext cx="1456613" cy="23283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モニタリング調査</a:t>
          </a:r>
        </a:p>
      </xdr:txBody>
    </xdr:sp>
    <xdr:clientData/>
  </xdr:twoCellAnchor>
  <xdr:twoCellAnchor>
    <xdr:from>
      <xdr:col>19</xdr:col>
      <xdr:colOff>154366</xdr:colOff>
      <xdr:row>10</xdr:row>
      <xdr:rowOff>158570</xdr:rowOff>
    </xdr:from>
    <xdr:to>
      <xdr:col>20</xdr:col>
      <xdr:colOff>323266</xdr:colOff>
      <xdr:row>11</xdr:row>
      <xdr:rowOff>183669</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0512804" y="2539820"/>
          <a:ext cx="859462" cy="26322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間伐</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18</xdr:col>
      <xdr:colOff>597719</xdr:colOff>
      <xdr:row>16</xdr:row>
      <xdr:rowOff>8067</xdr:rowOff>
    </xdr:from>
    <xdr:to>
      <xdr:col>20</xdr:col>
      <xdr:colOff>507198</xdr:colOff>
      <xdr:row>17</xdr:row>
      <xdr:rowOff>24849</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0265594" y="3818067"/>
          <a:ext cx="1290604" cy="25490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チッパー処理</a:t>
          </a:r>
        </a:p>
      </xdr:txBody>
    </xdr:sp>
    <xdr:clientData/>
  </xdr:twoCellAnchor>
  <xdr:twoCellAnchor>
    <xdr:from>
      <xdr:col>18</xdr:col>
      <xdr:colOff>593100</xdr:colOff>
      <xdr:row>7</xdr:row>
      <xdr:rowOff>112074</xdr:rowOff>
    </xdr:from>
    <xdr:to>
      <xdr:col>22</xdr:col>
      <xdr:colOff>317165</xdr:colOff>
      <xdr:row>7</xdr:row>
      <xdr:rowOff>112074</xdr:rowOff>
    </xdr:to>
    <xdr:cxnSp macro="">
      <xdr:nvCxnSpPr>
        <xdr:cNvPr id="18" name="直線矢印コネクタ 17">
          <a:extLst>
            <a:ext uri="{FF2B5EF4-FFF2-40B4-BE49-F238E27FC236}">
              <a16:creationId xmlns:a16="http://schemas.microsoft.com/office/drawing/2014/main" id="{00000000-0008-0000-0200-000012000000}"/>
            </a:ext>
          </a:extLst>
        </xdr:cNvPr>
        <xdr:cNvCxnSpPr/>
      </xdr:nvCxnSpPr>
      <xdr:spPr>
        <a:xfrm>
          <a:off x="10260975" y="1778949"/>
          <a:ext cx="2486315"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577708</xdr:colOff>
      <xdr:row>1</xdr:row>
      <xdr:rowOff>119063</xdr:rowOff>
    </xdr:from>
    <xdr:to>
      <xdr:col>21</xdr:col>
      <xdr:colOff>166741</xdr:colOff>
      <xdr:row>1</xdr:row>
      <xdr:rowOff>119063</xdr:rowOff>
    </xdr:to>
    <xdr:cxnSp macro="">
      <xdr:nvCxnSpPr>
        <xdr:cNvPr id="19" name="直線矢印コネクタ 18">
          <a:extLst>
            <a:ext uri="{FF2B5EF4-FFF2-40B4-BE49-F238E27FC236}">
              <a16:creationId xmlns:a16="http://schemas.microsoft.com/office/drawing/2014/main" id="{00000000-0008-0000-0200-000013000000}"/>
            </a:ext>
          </a:extLst>
        </xdr:cNvPr>
        <xdr:cNvCxnSpPr/>
      </xdr:nvCxnSpPr>
      <xdr:spPr>
        <a:xfrm>
          <a:off x="10245583" y="357188"/>
          <a:ext cx="1660721"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632806</xdr:colOff>
      <xdr:row>3</xdr:row>
      <xdr:rowOff>121101</xdr:rowOff>
    </xdr:from>
    <xdr:to>
      <xdr:col>23</xdr:col>
      <xdr:colOff>456205</xdr:colOff>
      <xdr:row>4</xdr:row>
      <xdr:rowOff>127450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2372369" y="835476"/>
          <a:ext cx="1204524" cy="24447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安全講習会</a:t>
          </a:r>
        </a:p>
      </xdr:txBody>
    </xdr:sp>
    <xdr:clientData/>
  </xdr:twoCellAnchor>
  <xdr:twoCellAnchor>
    <xdr:from>
      <xdr:col>18</xdr:col>
      <xdr:colOff>644958</xdr:colOff>
      <xdr:row>8</xdr:row>
      <xdr:rowOff>76878</xdr:rowOff>
    </xdr:from>
    <xdr:to>
      <xdr:col>21</xdr:col>
      <xdr:colOff>214939</xdr:colOff>
      <xdr:row>8</xdr:row>
      <xdr:rowOff>76878</xdr:rowOff>
    </xdr:to>
    <xdr:cxnSp macro="">
      <xdr:nvCxnSpPr>
        <xdr:cNvPr id="21" name="直線矢印コネクタ 20">
          <a:extLst>
            <a:ext uri="{FF2B5EF4-FFF2-40B4-BE49-F238E27FC236}">
              <a16:creationId xmlns:a16="http://schemas.microsoft.com/office/drawing/2014/main" id="{00000000-0008-0000-0200-000015000000}"/>
            </a:ext>
          </a:extLst>
        </xdr:cNvPr>
        <xdr:cNvCxnSpPr/>
      </xdr:nvCxnSpPr>
      <xdr:spPr>
        <a:xfrm>
          <a:off x="10312833" y="1981878"/>
          <a:ext cx="1641669"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611823</xdr:colOff>
      <xdr:row>16</xdr:row>
      <xdr:rowOff>9126</xdr:rowOff>
    </xdr:from>
    <xdr:to>
      <xdr:col>22</xdr:col>
      <xdr:colOff>86985</xdr:colOff>
      <xdr:row>17</xdr:row>
      <xdr:rowOff>48055</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660823" y="3819126"/>
          <a:ext cx="856287" cy="27705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竹伐採</a:t>
          </a:r>
        </a:p>
      </xdr:txBody>
    </xdr:sp>
    <xdr:clientData/>
  </xdr:twoCellAnchor>
  <xdr:twoCellAnchor>
    <xdr:from>
      <xdr:col>21</xdr:col>
      <xdr:colOff>405988</xdr:colOff>
      <xdr:row>8</xdr:row>
      <xdr:rowOff>63120</xdr:rowOff>
    </xdr:from>
    <xdr:to>
      <xdr:col>22</xdr:col>
      <xdr:colOff>122582</xdr:colOff>
      <xdr:row>8</xdr:row>
      <xdr:rowOff>66295</xdr:rowOff>
    </xdr:to>
    <xdr:cxnSp macro="">
      <xdr:nvCxnSpPr>
        <xdr:cNvPr id="23" name="直線矢印コネクタ 22">
          <a:extLst>
            <a:ext uri="{FF2B5EF4-FFF2-40B4-BE49-F238E27FC236}">
              <a16:creationId xmlns:a16="http://schemas.microsoft.com/office/drawing/2014/main" id="{00000000-0008-0000-0200-000017000000}"/>
            </a:ext>
          </a:extLst>
        </xdr:cNvPr>
        <xdr:cNvCxnSpPr/>
      </xdr:nvCxnSpPr>
      <xdr:spPr>
        <a:xfrm>
          <a:off x="12145551" y="1968120"/>
          <a:ext cx="407156"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479769</xdr:colOff>
      <xdr:row>1</xdr:row>
      <xdr:rowOff>128587</xdr:rowOff>
    </xdr:from>
    <xdr:to>
      <xdr:col>23</xdr:col>
      <xdr:colOff>184171</xdr:colOff>
      <xdr:row>1</xdr:row>
      <xdr:rowOff>131762</xdr:rowOff>
    </xdr:to>
    <xdr:cxnSp macro="">
      <xdr:nvCxnSpPr>
        <xdr:cNvPr id="24" name="直線矢印コネクタ 23">
          <a:extLst>
            <a:ext uri="{FF2B5EF4-FFF2-40B4-BE49-F238E27FC236}">
              <a16:creationId xmlns:a16="http://schemas.microsoft.com/office/drawing/2014/main" id="{00000000-0008-0000-0200-000018000000}"/>
            </a:ext>
          </a:extLst>
        </xdr:cNvPr>
        <xdr:cNvCxnSpPr/>
      </xdr:nvCxnSpPr>
      <xdr:spPr>
        <a:xfrm>
          <a:off x="12909894" y="366712"/>
          <a:ext cx="394965"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409542</xdr:colOff>
      <xdr:row>10</xdr:row>
      <xdr:rowOff>150104</xdr:rowOff>
    </xdr:from>
    <xdr:to>
      <xdr:col>21</xdr:col>
      <xdr:colOff>533992</xdr:colOff>
      <xdr:row>11</xdr:row>
      <xdr:rowOff>175203</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11458542" y="2531354"/>
          <a:ext cx="815013" cy="26322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除伐</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5291</xdr:colOff>
      <xdr:row>9</xdr:row>
      <xdr:rowOff>7610</xdr:rowOff>
    </xdr:from>
    <xdr:to>
      <xdr:col>20</xdr:col>
      <xdr:colOff>569350</xdr:colOff>
      <xdr:row>10</xdr:row>
      <xdr:rowOff>45408</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10363729" y="2150735"/>
          <a:ext cx="1254621" cy="27592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枯損木の除去</a:t>
          </a:r>
        </a:p>
      </xdr:txBody>
    </xdr:sp>
    <xdr:clientData/>
  </xdr:twoCellAnchor>
  <xdr:twoCellAnchor>
    <xdr:from>
      <xdr:col>20</xdr:col>
      <xdr:colOff>645397</xdr:colOff>
      <xdr:row>9</xdr:row>
      <xdr:rowOff>7610</xdr:rowOff>
    </xdr:from>
    <xdr:to>
      <xdr:col>22</xdr:col>
      <xdr:colOff>518894</xdr:colOff>
      <xdr:row>10</xdr:row>
      <xdr:rowOff>45408</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11694397" y="2150735"/>
          <a:ext cx="1254622" cy="27592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風倒木の除去</a:t>
          </a:r>
        </a:p>
      </xdr:txBody>
    </xdr:sp>
    <xdr:clientData/>
  </xdr:twoCellAnchor>
  <xdr:twoCellAnchor>
    <xdr:from>
      <xdr:col>22</xdr:col>
      <xdr:colOff>560169</xdr:colOff>
      <xdr:row>9</xdr:row>
      <xdr:rowOff>7610</xdr:rowOff>
    </xdr:from>
    <xdr:to>
      <xdr:col>24</xdr:col>
      <xdr:colOff>583798</xdr:colOff>
      <xdr:row>10</xdr:row>
      <xdr:rowOff>45408</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12990294" y="2150735"/>
          <a:ext cx="1404754" cy="27592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鳥獣防護柵設置</a:t>
          </a:r>
        </a:p>
      </xdr:txBody>
    </xdr:sp>
    <xdr:clientData/>
  </xdr:twoCellAnchor>
  <xdr:twoCellAnchor>
    <xdr:from>
      <xdr:col>22</xdr:col>
      <xdr:colOff>206426</xdr:colOff>
      <xdr:row>16</xdr:row>
      <xdr:rowOff>4893</xdr:rowOff>
    </xdr:from>
    <xdr:to>
      <xdr:col>24</xdr:col>
      <xdr:colOff>68282</xdr:colOff>
      <xdr:row>17</xdr:row>
      <xdr:rowOff>43822</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12636551" y="3814893"/>
          <a:ext cx="1242981" cy="27705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枯竹除去</a:t>
          </a:r>
        </a:p>
      </xdr:txBody>
    </xdr:sp>
    <xdr:clientData/>
  </xdr:twoCellAnchor>
  <xdr:twoCellAnchor>
    <xdr:from>
      <xdr:col>20</xdr:col>
      <xdr:colOff>600180</xdr:colOff>
      <xdr:row>17</xdr:row>
      <xdr:rowOff>122138</xdr:rowOff>
    </xdr:from>
    <xdr:to>
      <xdr:col>22</xdr:col>
      <xdr:colOff>96509</xdr:colOff>
      <xdr:row>18</xdr:row>
      <xdr:rowOff>160995</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1649180" y="4170263"/>
          <a:ext cx="877454" cy="27698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集積</a:t>
          </a:r>
        </a:p>
      </xdr:txBody>
    </xdr:sp>
    <xdr:clientData/>
  </xdr:twoCellAnchor>
  <xdr:twoCellAnchor>
    <xdr:from>
      <xdr:col>22</xdr:col>
      <xdr:colOff>434132</xdr:colOff>
      <xdr:row>7</xdr:row>
      <xdr:rowOff>106781</xdr:rowOff>
    </xdr:from>
    <xdr:to>
      <xdr:col>23</xdr:col>
      <xdr:colOff>569167</xdr:colOff>
      <xdr:row>7</xdr:row>
      <xdr:rowOff>106781</xdr:rowOff>
    </xdr:to>
    <xdr:cxnSp macro="">
      <xdr:nvCxnSpPr>
        <xdr:cNvPr id="31" name="直線矢印コネクタ 30">
          <a:extLst>
            <a:ext uri="{FF2B5EF4-FFF2-40B4-BE49-F238E27FC236}">
              <a16:creationId xmlns:a16="http://schemas.microsoft.com/office/drawing/2014/main" id="{00000000-0008-0000-0200-00001F000000}"/>
            </a:ext>
          </a:extLst>
        </xdr:cNvPr>
        <xdr:cNvCxnSpPr/>
      </xdr:nvCxnSpPr>
      <xdr:spPr>
        <a:xfrm>
          <a:off x="12864257" y="1773656"/>
          <a:ext cx="825598"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603629</xdr:colOff>
      <xdr:row>14</xdr:row>
      <xdr:rowOff>68561</xdr:rowOff>
    </xdr:from>
    <xdr:to>
      <xdr:col>22</xdr:col>
      <xdr:colOff>336862</xdr:colOff>
      <xdr:row>14</xdr:row>
      <xdr:rowOff>68561</xdr:rowOff>
    </xdr:to>
    <xdr:cxnSp macro="">
      <xdr:nvCxnSpPr>
        <xdr:cNvPr id="32" name="直線矢印コネクタ 31">
          <a:extLst>
            <a:ext uri="{FF2B5EF4-FFF2-40B4-BE49-F238E27FC236}">
              <a16:creationId xmlns:a16="http://schemas.microsoft.com/office/drawing/2014/main" id="{00000000-0008-0000-0200-000020000000}"/>
            </a:ext>
          </a:extLst>
        </xdr:cNvPr>
        <xdr:cNvCxnSpPr/>
      </xdr:nvCxnSpPr>
      <xdr:spPr>
        <a:xfrm>
          <a:off x="10271504" y="3402311"/>
          <a:ext cx="2495483"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613154</xdr:colOff>
      <xdr:row>15</xdr:row>
      <xdr:rowOff>75667</xdr:rowOff>
    </xdr:from>
    <xdr:to>
      <xdr:col>21</xdr:col>
      <xdr:colOff>192303</xdr:colOff>
      <xdr:row>15</xdr:row>
      <xdr:rowOff>75667</xdr:rowOff>
    </xdr:to>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281029" y="3647542"/>
          <a:ext cx="1650837"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331849</xdr:colOff>
      <xdr:row>15</xdr:row>
      <xdr:rowOff>83075</xdr:rowOff>
    </xdr:from>
    <xdr:to>
      <xdr:col>22</xdr:col>
      <xdr:colOff>48444</xdr:colOff>
      <xdr:row>15</xdr:row>
      <xdr:rowOff>86250</xdr:rowOff>
    </xdr:to>
    <xdr:cxnSp macro="">
      <xdr:nvCxnSpPr>
        <xdr:cNvPr id="34" name="直線矢印コネクタ 33">
          <a:extLst>
            <a:ext uri="{FF2B5EF4-FFF2-40B4-BE49-F238E27FC236}">
              <a16:creationId xmlns:a16="http://schemas.microsoft.com/office/drawing/2014/main" id="{00000000-0008-0000-0200-000022000000}"/>
            </a:ext>
          </a:extLst>
        </xdr:cNvPr>
        <xdr:cNvCxnSpPr/>
      </xdr:nvCxnSpPr>
      <xdr:spPr>
        <a:xfrm>
          <a:off x="12071412" y="3654950"/>
          <a:ext cx="407157"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431053</xdr:colOff>
      <xdr:row>14</xdr:row>
      <xdr:rowOff>73852</xdr:rowOff>
    </xdr:from>
    <xdr:to>
      <xdr:col>23</xdr:col>
      <xdr:colOff>566088</xdr:colOff>
      <xdr:row>14</xdr:row>
      <xdr:rowOff>73852</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a:off x="12861178" y="3407602"/>
          <a:ext cx="825598"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550712</xdr:colOff>
      <xdr:row>19</xdr:row>
      <xdr:rowOff>156820</xdr:rowOff>
    </xdr:from>
    <xdr:to>
      <xdr:col>22</xdr:col>
      <xdr:colOff>283945</xdr:colOff>
      <xdr:row>19</xdr:row>
      <xdr:rowOff>156820</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a:off x="10218587" y="4681195"/>
          <a:ext cx="2495483"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539071</xdr:colOff>
      <xdr:row>20</xdr:row>
      <xdr:rowOff>189555</xdr:rowOff>
    </xdr:from>
    <xdr:to>
      <xdr:col>21</xdr:col>
      <xdr:colOff>109052</xdr:colOff>
      <xdr:row>20</xdr:row>
      <xdr:rowOff>189555</xdr:rowOff>
    </xdr:to>
    <xdr:cxnSp macro="">
      <xdr:nvCxnSpPr>
        <xdr:cNvPr id="37" name="直線矢印コネクタ 36">
          <a:extLst>
            <a:ext uri="{FF2B5EF4-FFF2-40B4-BE49-F238E27FC236}">
              <a16:creationId xmlns:a16="http://schemas.microsoft.com/office/drawing/2014/main" id="{00000000-0008-0000-0200-000025000000}"/>
            </a:ext>
          </a:extLst>
        </xdr:cNvPr>
        <xdr:cNvCxnSpPr/>
      </xdr:nvCxnSpPr>
      <xdr:spPr>
        <a:xfrm>
          <a:off x="10206946" y="4952055"/>
          <a:ext cx="1641669"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150325</xdr:colOff>
      <xdr:row>20</xdr:row>
      <xdr:rowOff>199988</xdr:rowOff>
    </xdr:from>
    <xdr:to>
      <xdr:col>21</xdr:col>
      <xdr:colOff>566649</xdr:colOff>
      <xdr:row>20</xdr:row>
      <xdr:rowOff>203163</xdr:rowOff>
    </xdr:to>
    <xdr:cxnSp macro="">
      <xdr:nvCxnSpPr>
        <xdr:cNvPr id="38" name="直線矢印コネクタ 37">
          <a:extLst>
            <a:ext uri="{FF2B5EF4-FFF2-40B4-BE49-F238E27FC236}">
              <a16:creationId xmlns:a16="http://schemas.microsoft.com/office/drawing/2014/main" id="{00000000-0008-0000-0200-000026000000}"/>
            </a:ext>
          </a:extLst>
        </xdr:cNvPr>
        <xdr:cNvCxnSpPr/>
      </xdr:nvCxnSpPr>
      <xdr:spPr>
        <a:xfrm>
          <a:off x="11889888" y="4962488"/>
          <a:ext cx="416324"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367554</xdr:colOff>
      <xdr:row>19</xdr:row>
      <xdr:rowOff>151526</xdr:rowOff>
    </xdr:from>
    <xdr:to>
      <xdr:col>23</xdr:col>
      <xdr:colOff>502589</xdr:colOff>
      <xdr:row>19</xdr:row>
      <xdr:rowOff>151526</xdr:rowOff>
    </xdr:to>
    <xdr:cxnSp macro="">
      <xdr:nvCxnSpPr>
        <xdr:cNvPr id="39" name="直線矢印コネクタ 38">
          <a:extLst>
            <a:ext uri="{FF2B5EF4-FFF2-40B4-BE49-F238E27FC236}">
              <a16:creationId xmlns:a16="http://schemas.microsoft.com/office/drawing/2014/main" id="{00000000-0008-0000-0200-000027000000}"/>
            </a:ext>
          </a:extLst>
        </xdr:cNvPr>
        <xdr:cNvCxnSpPr/>
      </xdr:nvCxnSpPr>
      <xdr:spPr>
        <a:xfrm>
          <a:off x="12797679" y="4675901"/>
          <a:ext cx="825598"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522811</xdr:colOff>
      <xdr:row>25</xdr:row>
      <xdr:rowOff>189959</xdr:rowOff>
    </xdr:from>
    <xdr:to>
      <xdr:col>22</xdr:col>
      <xdr:colOff>256044</xdr:colOff>
      <xdr:row>25</xdr:row>
      <xdr:rowOff>189959</xdr:rowOff>
    </xdr:to>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10190686" y="6143084"/>
          <a:ext cx="2495483"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574669</xdr:colOff>
      <xdr:row>26</xdr:row>
      <xdr:rowOff>182398</xdr:rowOff>
    </xdr:from>
    <xdr:to>
      <xdr:col>21</xdr:col>
      <xdr:colOff>144650</xdr:colOff>
      <xdr:row>26</xdr:row>
      <xdr:rowOff>182398</xdr:rowOff>
    </xdr:to>
    <xdr:cxnSp macro="">
      <xdr:nvCxnSpPr>
        <xdr:cNvPr id="41" name="直線矢印コネクタ 40">
          <a:extLst>
            <a:ext uri="{FF2B5EF4-FFF2-40B4-BE49-F238E27FC236}">
              <a16:creationId xmlns:a16="http://schemas.microsoft.com/office/drawing/2014/main" id="{00000000-0008-0000-0200-000029000000}"/>
            </a:ext>
          </a:extLst>
        </xdr:cNvPr>
        <xdr:cNvCxnSpPr/>
      </xdr:nvCxnSpPr>
      <xdr:spPr>
        <a:xfrm>
          <a:off x="10242544" y="6373648"/>
          <a:ext cx="1641669"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300925</xdr:colOff>
      <xdr:row>26</xdr:row>
      <xdr:rowOff>179223</xdr:rowOff>
    </xdr:from>
    <xdr:to>
      <xdr:col>22</xdr:col>
      <xdr:colOff>17519</xdr:colOff>
      <xdr:row>26</xdr:row>
      <xdr:rowOff>182398</xdr:rowOff>
    </xdr:to>
    <xdr:cxnSp macro="">
      <xdr:nvCxnSpPr>
        <xdr:cNvPr id="42" name="直線矢印コネクタ 41">
          <a:extLst>
            <a:ext uri="{FF2B5EF4-FFF2-40B4-BE49-F238E27FC236}">
              <a16:creationId xmlns:a16="http://schemas.microsoft.com/office/drawing/2014/main" id="{00000000-0008-0000-0200-00002A000000}"/>
            </a:ext>
          </a:extLst>
        </xdr:cNvPr>
        <xdr:cNvCxnSpPr/>
      </xdr:nvCxnSpPr>
      <xdr:spPr>
        <a:xfrm>
          <a:off x="12040488" y="6370473"/>
          <a:ext cx="407156"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339653</xdr:colOff>
      <xdr:row>25</xdr:row>
      <xdr:rowOff>184666</xdr:rowOff>
    </xdr:from>
    <xdr:to>
      <xdr:col>23</xdr:col>
      <xdr:colOff>474688</xdr:colOff>
      <xdr:row>25</xdr:row>
      <xdr:rowOff>184666</xdr:rowOff>
    </xdr:to>
    <xdr:cxnSp macro="">
      <xdr:nvCxnSpPr>
        <xdr:cNvPr id="43" name="直線矢印コネクタ 42">
          <a:extLst>
            <a:ext uri="{FF2B5EF4-FFF2-40B4-BE49-F238E27FC236}">
              <a16:creationId xmlns:a16="http://schemas.microsoft.com/office/drawing/2014/main" id="{00000000-0008-0000-0200-00002B000000}"/>
            </a:ext>
          </a:extLst>
        </xdr:cNvPr>
        <xdr:cNvCxnSpPr/>
      </xdr:nvCxnSpPr>
      <xdr:spPr>
        <a:xfrm>
          <a:off x="12769778" y="6137791"/>
          <a:ext cx="825598"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452438</xdr:colOff>
      <xdr:row>21</xdr:row>
      <xdr:rowOff>188273</xdr:rowOff>
    </xdr:from>
    <xdr:to>
      <xdr:col>20</xdr:col>
      <xdr:colOff>325934</xdr:colOff>
      <xdr:row>22</xdr:row>
      <xdr:rowOff>233630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0120313" y="5188898"/>
          <a:ext cx="1254621" cy="28348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雑草木の刈払</a:t>
          </a:r>
        </a:p>
      </xdr:txBody>
    </xdr:sp>
    <xdr:clientData/>
  </xdr:twoCellAnchor>
  <xdr:twoCellAnchor>
    <xdr:from>
      <xdr:col>23</xdr:col>
      <xdr:colOff>554596</xdr:colOff>
      <xdr:row>10</xdr:row>
      <xdr:rowOff>139522</xdr:rowOff>
    </xdr:from>
    <xdr:to>
      <xdr:col>24</xdr:col>
      <xdr:colOff>679047</xdr:colOff>
      <xdr:row>11</xdr:row>
      <xdr:rowOff>172180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13675284" y="2520772"/>
          <a:ext cx="815013" cy="27078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集積</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502242</xdr:colOff>
      <xdr:row>21</xdr:row>
      <xdr:rowOff>209440</xdr:rowOff>
    </xdr:from>
    <xdr:to>
      <xdr:col>22</xdr:col>
      <xdr:colOff>489110</xdr:colOff>
      <xdr:row>23</xdr:row>
      <xdr:rowOff>3973</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12241805" y="5210065"/>
          <a:ext cx="677430" cy="27078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集積</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412565</xdr:colOff>
      <xdr:row>21</xdr:row>
      <xdr:rowOff>209439</xdr:rowOff>
    </xdr:from>
    <xdr:to>
      <xdr:col>21</xdr:col>
      <xdr:colOff>438742</xdr:colOff>
      <xdr:row>23</xdr:row>
      <xdr:rowOff>3972</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11461565" y="5210064"/>
          <a:ext cx="716740" cy="27078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伐採</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685745</xdr:colOff>
      <xdr:row>23</xdr:row>
      <xdr:rowOff>182072</xdr:rowOff>
    </xdr:from>
    <xdr:to>
      <xdr:col>20</xdr:col>
      <xdr:colOff>673823</xdr:colOff>
      <xdr:row>24</xdr:row>
      <xdr:rowOff>202107</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11044183" y="5658947"/>
          <a:ext cx="678640" cy="25816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採取</a:t>
          </a:r>
        </a:p>
      </xdr:txBody>
    </xdr:sp>
    <xdr:clientData/>
  </xdr:twoCellAnchor>
  <xdr:twoCellAnchor>
    <xdr:from>
      <xdr:col>21</xdr:col>
      <xdr:colOff>84860</xdr:colOff>
      <xdr:row>23</xdr:row>
      <xdr:rowOff>182071</xdr:rowOff>
    </xdr:from>
    <xdr:to>
      <xdr:col>22</xdr:col>
      <xdr:colOff>75961</xdr:colOff>
      <xdr:row>24</xdr:row>
      <xdr:rowOff>202106</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11824423" y="5658946"/>
          <a:ext cx="681663" cy="25816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植付</a:t>
          </a:r>
        </a:p>
      </xdr:txBody>
    </xdr:sp>
    <xdr:clientData/>
  </xdr:twoCellAnchor>
  <xdr:twoCellAnchor>
    <xdr:from>
      <xdr:col>18</xdr:col>
      <xdr:colOff>477455</xdr:colOff>
      <xdr:row>29</xdr:row>
      <xdr:rowOff>5307</xdr:rowOff>
    </xdr:from>
    <xdr:to>
      <xdr:col>19</xdr:col>
      <xdr:colOff>601905</xdr:colOff>
      <xdr:row>30</xdr:row>
      <xdr:rowOff>17775</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10145330" y="6910932"/>
          <a:ext cx="815013" cy="25059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歩道補修</a:t>
          </a:r>
        </a:p>
      </xdr:txBody>
    </xdr:sp>
    <xdr:clientData/>
  </xdr:twoCellAnchor>
  <xdr:twoCellAnchor>
    <xdr:from>
      <xdr:col>20</xdr:col>
      <xdr:colOff>9615</xdr:colOff>
      <xdr:row>29</xdr:row>
      <xdr:rowOff>26474</xdr:rowOff>
    </xdr:from>
    <xdr:to>
      <xdr:col>21</xdr:col>
      <xdr:colOff>134066</xdr:colOff>
      <xdr:row>30</xdr:row>
      <xdr:rowOff>38942</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1058615" y="6932099"/>
          <a:ext cx="815014" cy="25059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歩道作設</a:t>
          </a:r>
        </a:p>
      </xdr:txBody>
    </xdr:sp>
    <xdr:clientData/>
  </xdr:twoCellAnchor>
  <xdr:twoCellAnchor>
    <xdr:from>
      <xdr:col>21</xdr:col>
      <xdr:colOff>667864</xdr:colOff>
      <xdr:row>27</xdr:row>
      <xdr:rowOff>156951</xdr:rowOff>
    </xdr:from>
    <xdr:to>
      <xdr:col>24</xdr:col>
      <xdr:colOff>11515</xdr:colOff>
      <xdr:row>28</xdr:row>
      <xdr:rowOff>198076</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2407427" y="6586326"/>
          <a:ext cx="1415338" cy="27925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鳥獣防護柵設置</a:t>
          </a:r>
        </a:p>
      </xdr:txBody>
    </xdr:sp>
    <xdr:clientData/>
  </xdr:twoCellAnchor>
  <xdr:twoCellAnchor>
    <xdr:from>
      <xdr:col>21</xdr:col>
      <xdr:colOff>270234</xdr:colOff>
      <xdr:row>29</xdr:row>
      <xdr:rowOff>47640</xdr:rowOff>
    </xdr:from>
    <xdr:to>
      <xdr:col>23</xdr:col>
      <xdr:colOff>304446</xdr:colOff>
      <xdr:row>30</xdr:row>
      <xdr:rowOff>76512</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2009797" y="6953265"/>
          <a:ext cx="1415337" cy="26699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鳥獣防護柵補修</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423887</xdr:colOff>
      <xdr:row>29</xdr:row>
      <xdr:rowOff>15890</xdr:rowOff>
    </xdr:from>
    <xdr:to>
      <xdr:col>25</xdr:col>
      <xdr:colOff>683372</xdr:colOff>
      <xdr:row>30</xdr:row>
      <xdr:rowOff>49525</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13544575" y="6921515"/>
          <a:ext cx="1640610" cy="27176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22</xdr:col>
      <xdr:colOff>207898</xdr:colOff>
      <xdr:row>23</xdr:row>
      <xdr:rowOff>160905</xdr:rowOff>
    </xdr:from>
    <xdr:to>
      <xdr:col>24</xdr:col>
      <xdr:colOff>467384</xdr:colOff>
      <xdr:row>24</xdr:row>
      <xdr:rowOff>190465</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12638023" y="5637780"/>
          <a:ext cx="1640611" cy="26768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22</xdr:col>
      <xdr:colOff>161069</xdr:colOff>
      <xdr:row>17</xdr:row>
      <xdr:rowOff>132720</xdr:rowOff>
    </xdr:from>
    <xdr:to>
      <xdr:col>24</xdr:col>
      <xdr:colOff>429724</xdr:colOff>
      <xdr:row>18</xdr:row>
      <xdr:rowOff>166284</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12591194" y="4180845"/>
          <a:ext cx="1649780" cy="27168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24</xdr:col>
      <xdr:colOff>636715</xdr:colOff>
      <xdr:row>9</xdr:row>
      <xdr:rowOff>7610</xdr:rowOff>
    </xdr:from>
    <xdr:to>
      <xdr:col>27</xdr:col>
      <xdr:colOff>210401</xdr:colOff>
      <xdr:row>10</xdr:row>
      <xdr:rowOff>31649</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14447965" y="2150735"/>
          <a:ext cx="1645374" cy="26216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20</xdr:col>
      <xdr:colOff>487890</xdr:colOff>
      <xdr:row>4</xdr:row>
      <xdr:rowOff>223759</xdr:rowOff>
    </xdr:from>
    <xdr:to>
      <xdr:col>23</xdr:col>
      <xdr:colOff>47646</xdr:colOff>
      <xdr:row>6</xdr:row>
      <xdr:rowOff>26830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11536890" y="1176259"/>
          <a:ext cx="1631444" cy="27932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23</xdr:col>
      <xdr:colOff>13146</xdr:colOff>
      <xdr:row>36</xdr:row>
      <xdr:rowOff>224175</xdr:rowOff>
    </xdr:from>
    <xdr:to>
      <xdr:col>24</xdr:col>
      <xdr:colOff>396035</xdr:colOff>
      <xdr:row>37</xdr:row>
      <xdr:rowOff>218581</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13133834" y="8963363"/>
          <a:ext cx="1073451" cy="23253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電気柵購入</a:t>
          </a:r>
        </a:p>
      </xdr:txBody>
    </xdr:sp>
    <xdr:clientData/>
  </xdr:twoCellAnchor>
  <xdr:twoCellAnchor>
    <xdr:from>
      <xdr:col>18</xdr:col>
      <xdr:colOff>530483</xdr:colOff>
      <xdr:row>31</xdr:row>
      <xdr:rowOff>195361</xdr:rowOff>
    </xdr:from>
    <xdr:to>
      <xdr:col>22</xdr:col>
      <xdr:colOff>217519</xdr:colOff>
      <xdr:row>31</xdr:row>
      <xdr:rowOff>195361</xdr:rowOff>
    </xdr:to>
    <xdr:cxnSp macro="">
      <xdr:nvCxnSpPr>
        <xdr:cNvPr id="60" name="直線矢印コネクタ 59">
          <a:extLst>
            <a:ext uri="{FF2B5EF4-FFF2-40B4-BE49-F238E27FC236}">
              <a16:creationId xmlns:a16="http://schemas.microsoft.com/office/drawing/2014/main" id="{00000000-0008-0000-0200-00003C000000}"/>
            </a:ext>
          </a:extLst>
        </xdr:cNvPr>
        <xdr:cNvCxnSpPr/>
      </xdr:nvCxnSpPr>
      <xdr:spPr>
        <a:xfrm>
          <a:off x="10198358" y="7529611"/>
          <a:ext cx="2449286"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533549</xdr:colOff>
      <xdr:row>36</xdr:row>
      <xdr:rowOff>205799</xdr:rowOff>
    </xdr:from>
    <xdr:to>
      <xdr:col>20</xdr:col>
      <xdr:colOff>619274</xdr:colOff>
      <xdr:row>37</xdr:row>
      <xdr:rowOff>201263</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10201424" y="8944987"/>
          <a:ext cx="1466850" cy="23358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チェンソー１台購入</a:t>
          </a:r>
        </a:p>
      </xdr:txBody>
    </xdr:sp>
    <xdr:clientData/>
  </xdr:twoCellAnchor>
  <xdr:twoCellAnchor>
    <xdr:from>
      <xdr:col>18</xdr:col>
      <xdr:colOff>582341</xdr:colOff>
      <xdr:row>32</xdr:row>
      <xdr:rowOff>92398</xdr:rowOff>
    </xdr:from>
    <xdr:to>
      <xdr:col>22</xdr:col>
      <xdr:colOff>217519</xdr:colOff>
      <xdr:row>33</xdr:row>
      <xdr:rowOff>149398</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10250216" y="7807648"/>
          <a:ext cx="2397428" cy="24750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地域外関係者の受け入れ準備</a:t>
          </a:r>
        </a:p>
      </xdr:txBody>
    </xdr:sp>
    <xdr:clientData/>
  </xdr:twoCellAnchor>
  <xdr:twoCellAnchor>
    <xdr:from>
      <xdr:col>22</xdr:col>
      <xdr:colOff>367653</xdr:colOff>
      <xdr:row>32</xdr:row>
      <xdr:rowOff>80759</xdr:rowOff>
    </xdr:from>
    <xdr:to>
      <xdr:col>24</xdr:col>
      <xdr:colOff>38814</xdr:colOff>
      <xdr:row>33</xdr:row>
      <xdr:rowOff>131407</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2797778" y="7796009"/>
          <a:ext cx="1052286" cy="24114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消耗品購入</a:t>
          </a:r>
        </a:p>
      </xdr:txBody>
    </xdr:sp>
    <xdr:clientData/>
  </xdr:twoCellAnchor>
  <xdr:twoCellAnchor>
    <xdr:from>
      <xdr:col>20</xdr:col>
      <xdr:colOff>666804</xdr:colOff>
      <xdr:row>36</xdr:row>
      <xdr:rowOff>199447</xdr:rowOff>
    </xdr:from>
    <xdr:to>
      <xdr:col>22</xdr:col>
      <xdr:colOff>591097</xdr:colOff>
      <xdr:row>37</xdr:row>
      <xdr:rowOff>213978</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11715804" y="8938635"/>
          <a:ext cx="1305418" cy="252656"/>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刈払機１台購入</a:t>
          </a:r>
        </a:p>
      </xdr:txBody>
    </xdr:sp>
    <xdr:clientData/>
  </xdr:twoCellAnchor>
  <xdr:twoCellAnchor>
    <xdr:from>
      <xdr:col>18</xdr:col>
      <xdr:colOff>498776</xdr:colOff>
      <xdr:row>37</xdr:row>
      <xdr:rowOff>396903</xdr:rowOff>
    </xdr:from>
    <xdr:to>
      <xdr:col>20</xdr:col>
      <xdr:colOff>225876</xdr:colOff>
      <xdr:row>37</xdr:row>
      <xdr:rowOff>638052</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10166651" y="9374216"/>
          <a:ext cx="1108225" cy="24114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薪割機購入</a:t>
          </a:r>
        </a:p>
      </xdr:txBody>
    </xdr:sp>
    <xdr:clientData/>
  </xdr:twoCellAnchor>
  <xdr:twoCellAnchor>
    <xdr:from>
      <xdr:col>20</xdr:col>
      <xdr:colOff>321127</xdr:colOff>
      <xdr:row>37</xdr:row>
      <xdr:rowOff>396903</xdr:rowOff>
    </xdr:from>
    <xdr:to>
      <xdr:col>22</xdr:col>
      <xdr:colOff>273502</xdr:colOff>
      <xdr:row>37</xdr:row>
      <xdr:rowOff>638052</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11370127" y="9374216"/>
          <a:ext cx="1333500" cy="24114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林内作業車購入</a:t>
          </a:r>
        </a:p>
      </xdr:txBody>
    </xdr:sp>
    <xdr:clientData/>
  </xdr:twoCellAnchor>
  <xdr:twoCellAnchor>
    <xdr:from>
      <xdr:col>22</xdr:col>
      <xdr:colOff>397616</xdr:colOff>
      <xdr:row>37</xdr:row>
      <xdr:rowOff>354200</xdr:rowOff>
    </xdr:from>
    <xdr:to>
      <xdr:col>24</xdr:col>
      <xdr:colOff>89943</xdr:colOff>
      <xdr:row>37</xdr:row>
      <xdr:rowOff>584765</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12827741" y="9331513"/>
          <a:ext cx="1073452" cy="23056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チッパー購入</a:t>
          </a:r>
        </a:p>
      </xdr:txBody>
    </xdr:sp>
    <xdr:clientData/>
  </xdr:twoCellAnchor>
  <xdr:twoCellAnchor>
    <xdr:from>
      <xdr:col>20</xdr:col>
      <xdr:colOff>42936</xdr:colOff>
      <xdr:row>35</xdr:row>
      <xdr:rowOff>196954</xdr:rowOff>
    </xdr:from>
    <xdr:to>
      <xdr:col>20</xdr:col>
      <xdr:colOff>429984</xdr:colOff>
      <xdr:row>35</xdr:row>
      <xdr:rowOff>196955</xdr:rowOff>
    </xdr:to>
    <xdr:cxnSp macro="">
      <xdr:nvCxnSpPr>
        <xdr:cNvPr id="68" name="直線矢印コネクタ 67">
          <a:extLst>
            <a:ext uri="{FF2B5EF4-FFF2-40B4-BE49-F238E27FC236}">
              <a16:creationId xmlns:a16="http://schemas.microsoft.com/office/drawing/2014/main" id="{00000000-0008-0000-0200-000044000000}"/>
            </a:ext>
          </a:extLst>
        </xdr:cNvPr>
        <xdr:cNvCxnSpPr/>
      </xdr:nvCxnSpPr>
      <xdr:spPr>
        <a:xfrm flipV="1">
          <a:off x="11091936" y="8721829"/>
          <a:ext cx="387048" cy="1"/>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570591</xdr:colOff>
      <xdr:row>35</xdr:row>
      <xdr:rowOff>196954</xdr:rowOff>
    </xdr:from>
    <xdr:to>
      <xdr:col>22</xdr:col>
      <xdr:colOff>424693</xdr:colOff>
      <xdr:row>35</xdr:row>
      <xdr:rowOff>196954</xdr:rowOff>
    </xdr:to>
    <xdr:cxnSp macro="">
      <xdr:nvCxnSpPr>
        <xdr:cNvPr id="69" name="直線矢印コネクタ 68">
          <a:extLst>
            <a:ext uri="{FF2B5EF4-FFF2-40B4-BE49-F238E27FC236}">
              <a16:creationId xmlns:a16="http://schemas.microsoft.com/office/drawing/2014/main" id="{00000000-0008-0000-0200-000045000000}"/>
            </a:ext>
          </a:extLst>
        </xdr:cNvPr>
        <xdr:cNvCxnSpPr/>
      </xdr:nvCxnSpPr>
      <xdr:spPr>
        <a:xfrm>
          <a:off x="11619591" y="8721829"/>
          <a:ext cx="1235227"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87898</xdr:colOff>
      <xdr:row>10</xdr:row>
      <xdr:rowOff>122677</xdr:rowOff>
    </xdr:from>
    <xdr:to>
      <xdr:col>26</xdr:col>
      <xdr:colOff>597455</xdr:colOff>
      <xdr:row>11</xdr:row>
      <xdr:rowOff>140589</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4589711" y="2503927"/>
          <a:ext cx="1200119" cy="25603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安全講習会</a:t>
          </a:r>
        </a:p>
      </xdr:txBody>
    </xdr:sp>
    <xdr:clientData/>
  </xdr:twoCellAnchor>
  <xdr:twoCellAnchor>
    <xdr:from>
      <xdr:col>18</xdr:col>
      <xdr:colOff>658099</xdr:colOff>
      <xdr:row>17</xdr:row>
      <xdr:rowOff>119214</xdr:rowOff>
    </xdr:from>
    <xdr:to>
      <xdr:col>20</xdr:col>
      <xdr:colOff>472330</xdr:colOff>
      <xdr:row>18</xdr:row>
      <xdr:rowOff>146651</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10325974" y="4167339"/>
          <a:ext cx="1195356" cy="26556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安全講習会</a:t>
          </a:r>
        </a:p>
      </xdr:txBody>
    </xdr:sp>
    <xdr:clientData/>
  </xdr:twoCellAnchor>
  <xdr:twoCellAnchor>
    <xdr:from>
      <xdr:col>23</xdr:col>
      <xdr:colOff>648140</xdr:colOff>
      <xdr:row>21</xdr:row>
      <xdr:rowOff>219659</xdr:rowOff>
    </xdr:from>
    <xdr:to>
      <xdr:col>25</xdr:col>
      <xdr:colOff>462371</xdr:colOff>
      <xdr:row>22</xdr:row>
      <xdr:rowOff>237571</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13768828" y="5220284"/>
          <a:ext cx="1195356" cy="25603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安全講習会</a:t>
          </a:r>
        </a:p>
      </xdr:txBody>
    </xdr:sp>
    <xdr:clientData/>
  </xdr:twoCellAnchor>
  <xdr:twoCellAnchor>
    <xdr:from>
      <xdr:col>19</xdr:col>
      <xdr:colOff>147110</xdr:colOff>
      <xdr:row>12</xdr:row>
      <xdr:rowOff>51633</xdr:rowOff>
    </xdr:from>
    <xdr:to>
      <xdr:col>20</xdr:col>
      <xdr:colOff>271561</xdr:colOff>
      <xdr:row>13</xdr:row>
      <xdr:rowOff>73626</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10505548" y="2909133"/>
          <a:ext cx="815013" cy="26011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歩道補修</a:t>
          </a:r>
        </a:p>
      </xdr:txBody>
    </xdr:sp>
    <xdr:clientData/>
  </xdr:twoCellAnchor>
  <xdr:twoCellAnchor>
    <xdr:from>
      <xdr:col>20</xdr:col>
      <xdr:colOff>369833</xdr:colOff>
      <xdr:row>12</xdr:row>
      <xdr:rowOff>72800</xdr:rowOff>
    </xdr:from>
    <xdr:to>
      <xdr:col>21</xdr:col>
      <xdr:colOff>494284</xdr:colOff>
      <xdr:row>13</xdr:row>
      <xdr:rowOff>94793</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11418833" y="2930300"/>
          <a:ext cx="815014" cy="26011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歩道作設</a:t>
          </a:r>
        </a:p>
      </xdr:txBody>
    </xdr:sp>
    <xdr:clientData/>
  </xdr:twoCellAnchor>
  <xdr:twoCellAnchor>
    <xdr:from>
      <xdr:col>18</xdr:col>
      <xdr:colOff>549741</xdr:colOff>
      <xdr:row>33</xdr:row>
      <xdr:rowOff>207819</xdr:rowOff>
    </xdr:from>
    <xdr:to>
      <xdr:col>20</xdr:col>
      <xdr:colOff>368762</xdr:colOff>
      <xdr:row>34</xdr:row>
      <xdr:rowOff>107650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10217616" y="8113569"/>
          <a:ext cx="1200146" cy="28083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受入環境整備</a:t>
          </a:r>
        </a:p>
      </xdr:txBody>
    </xdr:sp>
    <xdr:clientData/>
  </xdr:twoCellAnchor>
</xdr:wsDr>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04B5-D0F8-453A-AED0-CFAC85B1DD2D}">
  <sheetPr codeName="Sheet6">
    <tabColor rgb="FFFFC000"/>
    <pageSetUpPr fitToPage="1"/>
  </sheetPr>
  <dimension ref="A1:S57"/>
  <sheetViews>
    <sheetView showGridLines="0" tabSelected="1" view="pageBreakPreview" zoomScaleNormal="100" zoomScaleSheetLayoutView="100" workbookViewId="0">
      <selection activeCell="Q9" sqref="Q9"/>
    </sheetView>
  </sheetViews>
  <sheetFormatPr defaultColWidth="9" defaultRowHeight="12"/>
  <cols>
    <col min="1" max="1" width="14.125" style="3" customWidth="1"/>
    <col min="2" max="2" width="1.75" style="3" customWidth="1"/>
    <col min="3" max="3" width="5.125" style="3" customWidth="1"/>
    <col min="4" max="5" width="6.625" style="3" customWidth="1"/>
    <col min="6" max="6" width="8.625" style="3" customWidth="1"/>
    <col min="7" max="7" width="3.625" style="3" customWidth="1"/>
    <col min="8" max="8" width="8.625" style="3" customWidth="1"/>
    <col min="9" max="9" width="3.625" style="3" customWidth="1"/>
    <col min="10" max="10" width="8.625" style="3" customWidth="1"/>
    <col min="11" max="11" width="3.625" style="3" customWidth="1"/>
    <col min="12" max="12" width="8.625" style="3" customWidth="1"/>
    <col min="13" max="13" width="3.625" style="3" customWidth="1"/>
    <col min="14" max="14" width="8.625" style="3" customWidth="1"/>
    <col min="15" max="15" width="3.625" style="3" customWidth="1"/>
    <col min="16" max="16384" width="9" style="3"/>
  </cols>
  <sheetData>
    <row r="1" spans="1:16" ht="14.25">
      <c r="A1" s="2" t="s">
        <v>41</v>
      </c>
      <c r="B1" s="2"/>
    </row>
    <row r="2" spans="1:16" ht="14.25" customHeight="1">
      <c r="C2" s="13"/>
      <c r="D2" s="13"/>
      <c r="E2" s="13"/>
      <c r="F2" s="13"/>
      <c r="G2" s="13"/>
      <c r="H2" s="13"/>
      <c r="I2" s="13"/>
      <c r="J2" s="13"/>
      <c r="K2" s="13"/>
      <c r="L2" s="13"/>
      <c r="M2" s="13"/>
      <c r="N2" s="13"/>
      <c r="O2" s="171" t="s">
        <v>103</v>
      </c>
    </row>
    <row r="3" spans="1:16" ht="14.25" customHeight="1">
      <c r="C3" s="12"/>
      <c r="D3" s="12"/>
      <c r="E3" s="12"/>
      <c r="F3" s="12"/>
      <c r="G3" s="12"/>
      <c r="H3" s="12"/>
      <c r="I3" s="12"/>
      <c r="K3" s="12" t="s">
        <v>47</v>
      </c>
      <c r="L3" s="14">
        <v>4</v>
      </c>
      <c r="M3" s="12" t="s">
        <v>46</v>
      </c>
      <c r="N3" s="14">
        <v>1</v>
      </c>
      <c r="O3" s="12" t="s">
        <v>45</v>
      </c>
    </row>
    <row r="4" spans="1:16" ht="15.75">
      <c r="A4" s="4"/>
      <c r="B4" s="4"/>
    </row>
    <row r="5" spans="1:16" ht="14.25" customHeight="1">
      <c r="A5" s="128" t="s">
        <v>42</v>
      </c>
      <c r="B5" s="128"/>
      <c r="C5" s="128"/>
      <c r="D5" s="128"/>
      <c r="E5" s="128"/>
      <c r="F5" s="128"/>
      <c r="G5" s="128"/>
      <c r="H5" s="128"/>
      <c r="I5" s="128"/>
      <c r="J5" s="128"/>
      <c r="K5" s="128"/>
      <c r="L5" s="128"/>
      <c r="M5" s="128"/>
      <c r="N5" s="128"/>
      <c r="O5" s="128"/>
    </row>
    <row r="6" spans="1:16" ht="14.25" customHeight="1">
      <c r="A6" s="128" t="s">
        <v>43</v>
      </c>
      <c r="B6" s="128"/>
      <c r="C6" s="128"/>
      <c r="D6" s="128"/>
      <c r="E6" s="128"/>
      <c r="F6" s="128"/>
      <c r="G6" s="128"/>
      <c r="H6" s="128"/>
      <c r="I6" s="128"/>
      <c r="J6" s="128"/>
      <c r="K6" s="128"/>
      <c r="L6" s="128"/>
      <c r="M6" s="128"/>
      <c r="N6" s="128"/>
      <c r="O6" s="128"/>
    </row>
    <row r="7" spans="1:16" ht="14.25" customHeight="1">
      <c r="C7" s="12"/>
      <c r="D7" s="12"/>
      <c r="E7" s="12"/>
      <c r="F7" s="12"/>
      <c r="G7" s="12"/>
      <c r="H7" s="12"/>
      <c r="I7" s="12"/>
      <c r="J7" s="135" t="s">
        <v>102</v>
      </c>
      <c r="K7" s="135"/>
      <c r="L7" s="135"/>
      <c r="M7" s="135"/>
      <c r="N7" s="135"/>
      <c r="O7" s="135"/>
    </row>
    <row r="8" spans="1:16" ht="14.25" customHeight="1">
      <c r="C8" s="12"/>
      <c r="D8" s="12"/>
      <c r="E8" s="12"/>
      <c r="F8" s="12"/>
      <c r="G8" s="12"/>
      <c r="H8" s="12"/>
      <c r="I8" s="12"/>
      <c r="J8" s="135" t="s">
        <v>48</v>
      </c>
      <c r="K8" s="135"/>
      <c r="L8" s="135"/>
      <c r="M8" s="135"/>
      <c r="N8" s="135"/>
      <c r="O8" s="135"/>
    </row>
    <row r="9" spans="1:16" ht="14.25" customHeight="1">
      <c r="A9" s="12"/>
      <c r="B9" s="12"/>
      <c r="C9" s="12"/>
      <c r="D9" s="12"/>
      <c r="E9" s="12"/>
      <c r="F9" s="12"/>
      <c r="G9" s="12"/>
      <c r="H9" s="12"/>
      <c r="I9" s="12"/>
      <c r="K9" s="17"/>
      <c r="L9" s="17" t="s">
        <v>49</v>
      </c>
      <c r="M9" s="131">
        <v>1</v>
      </c>
      <c r="N9" s="131"/>
      <c r="O9" s="132" t="s">
        <v>50</v>
      </c>
      <c r="P9" s="132"/>
    </row>
    <row r="10" spans="1:16" ht="15.75">
      <c r="A10" s="5"/>
      <c r="B10" s="5"/>
    </row>
    <row r="11" spans="1:16" ht="14.25" customHeight="1">
      <c r="A11" s="130" t="s">
        <v>44</v>
      </c>
      <c r="B11" s="130"/>
      <c r="C11" s="130"/>
      <c r="D11" s="130"/>
      <c r="E11" s="130"/>
      <c r="F11" s="130"/>
      <c r="G11" s="130"/>
      <c r="H11" s="130"/>
      <c r="I11" s="130"/>
      <c r="J11" s="130"/>
      <c r="K11" s="130"/>
      <c r="L11" s="130"/>
      <c r="M11" s="130"/>
      <c r="N11" s="130"/>
      <c r="O11" s="130"/>
    </row>
    <row r="12" spans="1:16" ht="15.75">
      <c r="A12" s="5"/>
      <c r="B12" s="5"/>
    </row>
    <row r="13" spans="1:16" ht="48" customHeight="1">
      <c r="A13" s="129" t="s">
        <v>52</v>
      </c>
      <c r="B13" s="129"/>
      <c r="C13" s="129"/>
      <c r="D13" s="129"/>
      <c r="E13" s="129"/>
      <c r="F13" s="129"/>
      <c r="G13" s="129"/>
      <c r="H13" s="129"/>
      <c r="I13" s="129"/>
      <c r="J13" s="129"/>
      <c r="K13" s="129"/>
      <c r="L13" s="129"/>
      <c r="M13" s="129"/>
      <c r="N13" s="129"/>
      <c r="O13" s="129"/>
    </row>
    <row r="14" spans="1:16" ht="15.75">
      <c r="A14" s="5"/>
      <c r="B14" s="5"/>
    </row>
    <row r="15" spans="1:16" ht="14.25" customHeight="1">
      <c r="A15" s="130" t="s">
        <v>0</v>
      </c>
      <c r="B15" s="130"/>
      <c r="C15" s="130"/>
      <c r="D15" s="130"/>
      <c r="E15" s="130"/>
      <c r="F15" s="130"/>
      <c r="G15" s="130"/>
      <c r="H15" s="130"/>
      <c r="I15" s="130"/>
      <c r="J15" s="130"/>
      <c r="K15" s="130"/>
      <c r="L15" s="130"/>
      <c r="M15" s="130"/>
      <c r="N15" s="130"/>
      <c r="O15" s="130"/>
    </row>
    <row r="16" spans="1:16" ht="14.25" customHeight="1">
      <c r="A16" s="15"/>
      <c r="B16" s="15"/>
      <c r="C16" s="15"/>
      <c r="D16" s="15"/>
      <c r="E16" s="15"/>
      <c r="F16" s="15"/>
      <c r="G16" s="15"/>
      <c r="H16" s="15"/>
      <c r="I16" s="15"/>
      <c r="J16" s="15"/>
      <c r="K16" s="15"/>
      <c r="L16" s="15"/>
      <c r="M16" s="15"/>
      <c r="N16" s="15"/>
      <c r="O16" s="15"/>
    </row>
    <row r="17" spans="1:19" ht="14.25" customHeight="1">
      <c r="A17" s="128" t="s">
        <v>1</v>
      </c>
      <c r="B17" s="128"/>
      <c r="C17" s="128"/>
      <c r="D17" s="128"/>
      <c r="E17" s="128"/>
      <c r="F17" s="128"/>
      <c r="G17" s="128"/>
      <c r="H17" s="128"/>
      <c r="I17" s="128"/>
      <c r="J17" s="128"/>
      <c r="K17" s="128"/>
      <c r="L17" s="128"/>
      <c r="M17" s="128"/>
      <c r="N17" s="128"/>
      <c r="O17" s="128"/>
    </row>
    <row r="18" spans="1:19" ht="27.75" customHeight="1">
      <c r="A18" s="134" t="str">
        <f>J7</f>
        <v>ひょうご活動組織</v>
      </c>
      <c r="B18" s="134"/>
      <c r="C18" s="134"/>
      <c r="D18" s="134"/>
      <c r="E18" s="134"/>
      <c r="F18" s="134"/>
      <c r="G18" s="134"/>
      <c r="H18" s="134"/>
      <c r="I18" s="134"/>
      <c r="J18" s="134"/>
      <c r="K18" s="134"/>
      <c r="L18" s="134"/>
      <c r="M18" s="134"/>
      <c r="N18" s="134"/>
      <c r="O18" s="134"/>
    </row>
    <row r="19" spans="1:19" ht="14.25" customHeight="1">
      <c r="A19" s="16"/>
      <c r="B19" s="16"/>
    </row>
    <row r="20" spans="1:19" ht="12" customHeight="1">
      <c r="A20" s="128" t="s">
        <v>2</v>
      </c>
      <c r="B20" s="128"/>
      <c r="C20" s="128"/>
      <c r="D20" s="128"/>
      <c r="E20" s="128"/>
      <c r="F20" s="128"/>
      <c r="G20" s="128"/>
      <c r="H20" s="128"/>
      <c r="I20" s="128"/>
      <c r="J20" s="128"/>
      <c r="K20" s="128"/>
      <c r="L20" s="128"/>
      <c r="M20" s="128"/>
      <c r="N20" s="128"/>
      <c r="O20" s="128"/>
    </row>
    <row r="21" spans="1:19" ht="27.75" customHeight="1">
      <c r="A21" s="133" t="s">
        <v>51</v>
      </c>
      <c r="B21" s="133"/>
      <c r="C21" s="133"/>
      <c r="D21" s="133"/>
      <c r="E21" s="133"/>
      <c r="F21" s="133"/>
      <c r="G21" s="133"/>
      <c r="H21" s="133"/>
      <c r="I21" s="133"/>
      <c r="J21" s="133"/>
      <c r="K21" s="133"/>
      <c r="L21" s="133"/>
      <c r="M21" s="133"/>
      <c r="N21" s="133"/>
      <c r="O21" s="133"/>
    </row>
    <row r="22" spans="1:19" ht="14.25" customHeight="1">
      <c r="A22" s="13"/>
      <c r="B22" s="13"/>
      <c r="C22" s="13"/>
      <c r="D22" s="13"/>
      <c r="E22" s="13"/>
      <c r="F22" s="13"/>
      <c r="G22" s="13"/>
      <c r="H22" s="13"/>
      <c r="I22" s="13"/>
      <c r="J22" s="13"/>
      <c r="K22" s="13"/>
      <c r="L22" s="13"/>
      <c r="M22" s="13"/>
      <c r="N22" s="13"/>
      <c r="O22" s="13"/>
      <c r="S22" s="117"/>
    </row>
    <row r="23" spans="1:19" ht="14.25" customHeight="1">
      <c r="A23" s="87" t="s">
        <v>53</v>
      </c>
      <c r="B23" s="87"/>
      <c r="C23" s="87"/>
      <c r="D23" s="87"/>
      <c r="E23" s="87"/>
      <c r="F23" s="87"/>
      <c r="G23" s="87"/>
      <c r="H23" s="87"/>
      <c r="I23" s="87"/>
      <c r="J23" s="87"/>
      <c r="K23" s="87"/>
      <c r="L23" s="87"/>
      <c r="M23" s="87"/>
      <c r="N23" s="87"/>
      <c r="O23" s="87"/>
      <c r="S23" s="117"/>
    </row>
    <row r="24" spans="1:19" ht="27.75" customHeight="1">
      <c r="A24" s="51" t="s">
        <v>82</v>
      </c>
      <c r="B24" s="50" t="s">
        <v>81</v>
      </c>
      <c r="C24" s="127"/>
      <c r="D24" s="127"/>
      <c r="E24" s="127"/>
      <c r="F24" s="127"/>
      <c r="G24" s="127"/>
      <c r="H24" s="127"/>
      <c r="I24" s="127"/>
      <c r="J24" s="127"/>
      <c r="K24" s="127"/>
      <c r="L24" s="127"/>
      <c r="M24" s="127"/>
      <c r="N24" s="127"/>
      <c r="O24" s="127"/>
      <c r="S24" s="7"/>
    </row>
    <row r="25" spans="1:19" ht="27.75" customHeight="1">
      <c r="A25" s="51" t="s">
        <v>85</v>
      </c>
      <c r="B25" s="50" t="s">
        <v>81</v>
      </c>
      <c r="C25" s="126"/>
      <c r="D25" s="126"/>
      <c r="E25" s="126"/>
      <c r="F25" s="126"/>
      <c r="G25" s="126"/>
      <c r="H25" s="126"/>
      <c r="I25" s="126"/>
      <c r="J25" s="126"/>
      <c r="K25" s="126"/>
      <c r="L25" s="126"/>
      <c r="M25" s="126"/>
      <c r="N25" s="126"/>
      <c r="O25" s="126"/>
      <c r="S25" s="7"/>
    </row>
    <row r="26" spans="1:19" ht="27.75" customHeight="1">
      <c r="A26" s="51" t="s">
        <v>83</v>
      </c>
      <c r="B26" s="50" t="s">
        <v>81</v>
      </c>
      <c r="C26" s="126"/>
      <c r="D26" s="126"/>
      <c r="E26" s="126"/>
      <c r="F26" s="126"/>
      <c r="G26" s="126"/>
      <c r="H26" s="126"/>
      <c r="I26" s="126"/>
      <c r="J26" s="126"/>
      <c r="K26" s="126"/>
      <c r="L26" s="126"/>
      <c r="M26" s="126"/>
      <c r="N26" s="126"/>
      <c r="O26" s="126"/>
      <c r="S26" s="7"/>
    </row>
    <row r="27" spans="1:19" ht="27.75" customHeight="1">
      <c r="A27" s="52" t="s">
        <v>84</v>
      </c>
      <c r="B27" s="50" t="s">
        <v>81</v>
      </c>
      <c r="C27" s="126"/>
      <c r="D27" s="126"/>
      <c r="E27" s="126"/>
      <c r="F27" s="126"/>
      <c r="G27" s="126"/>
      <c r="H27" s="126"/>
      <c r="I27" s="126"/>
      <c r="J27" s="126"/>
      <c r="K27" s="126"/>
      <c r="L27" s="126"/>
      <c r="M27" s="126"/>
      <c r="N27" s="126"/>
      <c r="O27" s="126"/>
      <c r="S27" s="7"/>
    </row>
    <row r="28" spans="1:19" ht="14.25" customHeight="1">
      <c r="A28" s="4"/>
      <c r="B28" s="4"/>
    </row>
    <row r="29" spans="1:19" ht="14.25" customHeight="1">
      <c r="A29" s="129" t="s">
        <v>3</v>
      </c>
      <c r="B29" s="129"/>
      <c r="C29" s="129"/>
      <c r="D29" s="129"/>
      <c r="E29" s="129"/>
      <c r="F29" s="129"/>
      <c r="G29" s="129"/>
      <c r="H29" s="129"/>
      <c r="I29" s="129"/>
      <c r="J29" s="129"/>
      <c r="K29" s="129"/>
      <c r="L29" s="129"/>
      <c r="M29" s="129"/>
      <c r="N29" s="129"/>
      <c r="O29" s="129"/>
    </row>
    <row r="30" spans="1:19" ht="14.25" customHeight="1">
      <c r="A30" s="6"/>
      <c r="B30" s="6"/>
      <c r="C30" s="6"/>
      <c r="D30" s="6"/>
      <c r="E30" s="6"/>
      <c r="F30" s="6"/>
      <c r="G30" s="6"/>
      <c r="H30" s="6"/>
      <c r="I30" s="6"/>
      <c r="J30" s="6"/>
      <c r="K30" s="6"/>
      <c r="L30" s="6"/>
      <c r="M30" s="6"/>
      <c r="N30" s="6"/>
      <c r="O30" s="6"/>
    </row>
    <row r="31" spans="1:19" ht="39.950000000000003" customHeight="1">
      <c r="A31" s="120" t="s">
        <v>4</v>
      </c>
      <c r="B31" s="121"/>
      <c r="C31" s="122"/>
      <c r="D31" s="123" t="s">
        <v>5</v>
      </c>
      <c r="E31" s="123"/>
      <c r="F31" s="124" t="s">
        <v>72</v>
      </c>
      <c r="G31" s="123"/>
      <c r="H31" s="123" t="s">
        <v>6</v>
      </c>
      <c r="I31" s="123"/>
      <c r="J31" s="124" t="s">
        <v>73</v>
      </c>
      <c r="K31" s="124"/>
      <c r="L31" s="124" t="s">
        <v>74</v>
      </c>
      <c r="M31" s="124"/>
      <c r="N31" s="120" t="s">
        <v>7</v>
      </c>
      <c r="O31" s="122"/>
    </row>
    <row r="32" spans="1:19" ht="39.950000000000003" customHeight="1">
      <c r="A32" s="88" t="s">
        <v>8</v>
      </c>
      <c r="B32" s="88"/>
      <c r="C32" s="88"/>
      <c r="D32" s="81" t="s">
        <v>65</v>
      </c>
      <c r="E32" s="82"/>
      <c r="F32" s="125" t="s">
        <v>9</v>
      </c>
      <c r="G32" s="125"/>
      <c r="H32" s="29">
        <v>112500</v>
      </c>
      <c r="I32" s="30" t="s">
        <v>75</v>
      </c>
      <c r="J32" s="29">
        <v>19000</v>
      </c>
      <c r="K32" s="30" t="s">
        <v>75</v>
      </c>
      <c r="L32" s="29">
        <v>19000</v>
      </c>
      <c r="M32" s="30" t="s">
        <v>75</v>
      </c>
      <c r="N32" s="29">
        <f t="shared" ref="N32:N37" si="0">H32+J32+L32</f>
        <v>150500</v>
      </c>
      <c r="O32" s="30" t="s">
        <v>75</v>
      </c>
    </row>
    <row r="33" spans="1:15" ht="39.950000000000003" customHeight="1">
      <c r="A33" s="88" t="s">
        <v>54</v>
      </c>
      <c r="B33" s="88"/>
      <c r="C33" s="88"/>
      <c r="D33" s="83" t="s">
        <v>66</v>
      </c>
      <c r="E33" s="84"/>
      <c r="F33" s="31">
        <v>1</v>
      </c>
      <c r="G33" s="32" t="s">
        <v>76</v>
      </c>
      <c r="H33" s="33">
        <f>IF($M$9=1,INT($F33*120000),IF($M$9=2,INT($F33*115000),IF($M$9=3,INT($F33*110000),"0")))</f>
        <v>120000</v>
      </c>
      <c r="I33" s="34" t="s">
        <v>75</v>
      </c>
      <c r="J33" s="33">
        <f>IF($M$9=1,INT($F33*20000),IF($M$9=2,INT($F33*19500),IF($M$9=3,INT($F33*18500),"0")))</f>
        <v>20000</v>
      </c>
      <c r="K33" s="34" t="s">
        <v>75</v>
      </c>
      <c r="L33" s="33">
        <f>IF($M$9=1,INT($F33*20000),IF($M$9=2,INT($F33*19500),IF($M$9=3,INT($F33*18500),"0")))</f>
        <v>20000</v>
      </c>
      <c r="M33" s="34" t="s">
        <v>75</v>
      </c>
      <c r="N33" s="18">
        <f t="shared" si="0"/>
        <v>160000</v>
      </c>
      <c r="O33" s="34" t="s">
        <v>75</v>
      </c>
    </row>
    <row r="34" spans="1:15" ht="39.950000000000003" customHeight="1">
      <c r="A34" s="88" t="s">
        <v>55</v>
      </c>
      <c r="B34" s="88"/>
      <c r="C34" s="88"/>
      <c r="D34" s="83" t="s">
        <v>67</v>
      </c>
      <c r="E34" s="84"/>
      <c r="F34" s="31">
        <v>1</v>
      </c>
      <c r="G34" s="19" t="s">
        <v>76</v>
      </c>
      <c r="H34" s="33">
        <f>IF($M$9=1,INT($F34*285000),IF($M$9=2,INT($F34*265000),IF($M$9=3,INT($F34*245000),"0")))</f>
        <v>285000</v>
      </c>
      <c r="I34" s="34" t="s">
        <v>75</v>
      </c>
      <c r="J34" s="33">
        <f>IF($M$9=1,INT($F34*47500),IF($M$9=2,INT($F34*44500),IF($M$9=3,INT($F34*41000),"0")))</f>
        <v>47500</v>
      </c>
      <c r="K34" s="34" t="s">
        <v>75</v>
      </c>
      <c r="L34" s="33">
        <f>IF($M$9=1,INT($F34*47500),IF($M$9=2,INT($F34*44500),IF($M$9=3,INT($F34*41000),"0")))</f>
        <v>47500</v>
      </c>
      <c r="M34" s="34" t="s">
        <v>75</v>
      </c>
      <c r="N34" s="18">
        <f t="shared" si="0"/>
        <v>380000</v>
      </c>
      <c r="O34" s="34" t="s">
        <v>75</v>
      </c>
    </row>
    <row r="35" spans="1:15" ht="39.950000000000003" customHeight="1">
      <c r="A35" s="88" t="s">
        <v>10</v>
      </c>
      <c r="B35" s="88"/>
      <c r="C35" s="88"/>
      <c r="D35" s="83" t="s">
        <v>66</v>
      </c>
      <c r="E35" s="84"/>
      <c r="F35" s="31">
        <v>1</v>
      </c>
      <c r="G35" s="19" t="s">
        <v>76</v>
      </c>
      <c r="H35" s="33">
        <f>IF($M$9=1,INT($F35*120000),IF($M$9=2,INT($F35*115000),IF($M$9=3,INT($F35*110000),"0")))</f>
        <v>120000</v>
      </c>
      <c r="I35" s="34" t="s">
        <v>75</v>
      </c>
      <c r="J35" s="33">
        <f>IF($M$9=1,INT($F35*20000),IF($M$9=2,INT($F35*19500),IF($M$9=3,INT($F35*18500),"0")))</f>
        <v>20000</v>
      </c>
      <c r="K35" s="34" t="s">
        <v>75</v>
      </c>
      <c r="L35" s="33">
        <f>IF($M$9=1,INT($F35*20000),IF($M$9=2,INT($F35*19500),IF($M$9=3,INT($F35*18500),"0")))</f>
        <v>20000</v>
      </c>
      <c r="M35" s="34" t="s">
        <v>75</v>
      </c>
      <c r="N35" s="18">
        <f t="shared" si="0"/>
        <v>160000</v>
      </c>
      <c r="O35" s="34" t="s">
        <v>75</v>
      </c>
    </row>
    <row r="36" spans="1:15" ht="39.950000000000003" customHeight="1">
      <c r="A36" s="88" t="s">
        <v>11</v>
      </c>
      <c r="B36" s="88"/>
      <c r="C36" s="88"/>
      <c r="D36" s="18">
        <v>1080</v>
      </c>
      <c r="E36" s="19" t="s">
        <v>68</v>
      </c>
      <c r="F36" s="35">
        <v>100</v>
      </c>
      <c r="G36" s="19" t="s">
        <v>77</v>
      </c>
      <c r="H36" s="18">
        <f>INT(F36*800)</f>
        <v>80000</v>
      </c>
      <c r="I36" s="34" t="s">
        <v>75</v>
      </c>
      <c r="J36" s="18">
        <f>INT(F36*140)</f>
        <v>14000</v>
      </c>
      <c r="K36" s="34" t="s">
        <v>75</v>
      </c>
      <c r="L36" s="18">
        <f>INT(F36*140)</f>
        <v>14000</v>
      </c>
      <c r="M36" s="34" t="s">
        <v>75</v>
      </c>
      <c r="N36" s="18">
        <f t="shared" si="0"/>
        <v>108000</v>
      </c>
      <c r="O36" s="34" t="s">
        <v>75</v>
      </c>
    </row>
    <row r="37" spans="1:15" ht="39.950000000000003" customHeight="1">
      <c r="A37" s="89" t="s">
        <v>56</v>
      </c>
      <c r="B37" s="90"/>
      <c r="C37" s="91"/>
      <c r="D37" s="118" t="s">
        <v>69</v>
      </c>
      <c r="E37" s="119"/>
      <c r="F37" s="35">
        <v>1</v>
      </c>
      <c r="G37" s="19" t="s">
        <v>78</v>
      </c>
      <c r="H37" s="18">
        <f>INT(F37*50000)</f>
        <v>50000</v>
      </c>
      <c r="I37" s="34" t="s">
        <v>75</v>
      </c>
      <c r="J37" s="36">
        <f>INT(F37*8500)</f>
        <v>8500</v>
      </c>
      <c r="K37" s="34" t="s">
        <v>75</v>
      </c>
      <c r="L37" s="36">
        <f>INT(F37*8500)</f>
        <v>8500</v>
      </c>
      <c r="M37" s="34" t="s">
        <v>75</v>
      </c>
      <c r="N37" s="18">
        <f t="shared" si="0"/>
        <v>67000</v>
      </c>
      <c r="O37" s="34" t="s">
        <v>75</v>
      </c>
    </row>
    <row r="38" spans="1:15" ht="39.950000000000003" customHeight="1">
      <c r="A38" s="92" t="s">
        <v>57</v>
      </c>
      <c r="B38" s="93"/>
      <c r="C38" s="94"/>
      <c r="D38" s="20"/>
      <c r="E38" s="19"/>
      <c r="F38" s="20"/>
      <c r="G38" s="19"/>
      <c r="H38" s="18">
        <f>SUM(H32:H37)</f>
        <v>767500</v>
      </c>
      <c r="I38" s="34" t="s">
        <v>75</v>
      </c>
      <c r="J38" s="18">
        <f>SUM(J32:J37)</f>
        <v>129000</v>
      </c>
      <c r="K38" s="34" t="s">
        <v>75</v>
      </c>
      <c r="L38" s="18">
        <f>SUM(L32:L37)</f>
        <v>129000</v>
      </c>
      <c r="M38" s="34" t="s">
        <v>75</v>
      </c>
      <c r="N38" s="18">
        <f>SUM(N32:N37)</f>
        <v>1025500</v>
      </c>
      <c r="O38" s="34" t="s">
        <v>75</v>
      </c>
    </row>
    <row r="39" spans="1:15" ht="39.950000000000003" customHeight="1">
      <c r="A39" s="95" t="s">
        <v>58</v>
      </c>
      <c r="B39" s="96"/>
      <c r="C39" s="97"/>
      <c r="D39" s="106" t="s">
        <v>70</v>
      </c>
      <c r="E39" s="107"/>
      <c r="F39" s="37">
        <v>400000</v>
      </c>
      <c r="G39" s="19" t="s">
        <v>75</v>
      </c>
      <c r="H39" s="18">
        <f>INT(ROUNDDOWN(F39*1/2,-3))</f>
        <v>200000</v>
      </c>
      <c r="I39" s="34" t="s">
        <v>75</v>
      </c>
      <c r="J39" s="99" t="s">
        <v>79</v>
      </c>
      <c r="K39" s="100"/>
      <c r="L39" s="99" t="s">
        <v>79</v>
      </c>
      <c r="M39" s="100"/>
      <c r="N39" s="18">
        <f>H39</f>
        <v>200000</v>
      </c>
      <c r="O39" s="34" t="s">
        <v>75</v>
      </c>
    </row>
    <row r="40" spans="1:15" ht="39.950000000000003" customHeight="1">
      <c r="A40" s="95" t="s">
        <v>59</v>
      </c>
      <c r="B40" s="96"/>
      <c r="C40" s="97"/>
      <c r="D40" s="106" t="s">
        <v>71</v>
      </c>
      <c r="E40" s="107"/>
      <c r="F40" s="37">
        <v>90000</v>
      </c>
      <c r="G40" s="19" t="s">
        <v>75</v>
      </c>
      <c r="H40" s="18">
        <f>INT(ROUNDDOWN(F40*1/3,-3))</f>
        <v>30000</v>
      </c>
      <c r="I40" s="34" t="s">
        <v>75</v>
      </c>
      <c r="J40" s="99" t="s">
        <v>79</v>
      </c>
      <c r="K40" s="100"/>
      <c r="L40" s="99" t="s">
        <v>79</v>
      </c>
      <c r="M40" s="100"/>
      <c r="N40" s="18">
        <f>H40</f>
        <v>30000</v>
      </c>
      <c r="O40" s="34" t="s">
        <v>75</v>
      </c>
    </row>
    <row r="41" spans="1:15" ht="39.950000000000003" customHeight="1" thickBot="1">
      <c r="A41" s="110" t="s">
        <v>60</v>
      </c>
      <c r="B41" s="111"/>
      <c r="C41" s="112"/>
      <c r="D41" s="21"/>
      <c r="E41" s="22"/>
      <c r="F41" s="38">
        <f>SUM(F39:F40)</f>
        <v>490000</v>
      </c>
      <c r="G41" s="22" t="s">
        <v>75</v>
      </c>
      <c r="H41" s="39">
        <f>SUM(H39:H40)</f>
        <v>230000</v>
      </c>
      <c r="I41" s="40" t="s">
        <v>75</v>
      </c>
      <c r="J41" s="108" t="s">
        <v>79</v>
      </c>
      <c r="K41" s="109"/>
      <c r="L41" s="108" t="s">
        <v>79</v>
      </c>
      <c r="M41" s="109"/>
      <c r="N41" s="39">
        <f>SUM(N39:N40)</f>
        <v>230000</v>
      </c>
      <c r="O41" s="40" t="s">
        <v>75</v>
      </c>
    </row>
    <row r="42" spans="1:15" ht="39.950000000000003" customHeight="1" thickTop="1" thickBot="1">
      <c r="A42" s="101" t="s">
        <v>61</v>
      </c>
      <c r="B42" s="102"/>
      <c r="C42" s="103"/>
      <c r="D42" s="113"/>
      <c r="E42" s="114"/>
      <c r="F42" s="115"/>
      <c r="G42" s="116"/>
      <c r="H42" s="41">
        <f>H38+H41</f>
        <v>997500</v>
      </c>
      <c r="I42" s="42" t="s">
        <v>75</v>
      </c>
      <c r="J42" s="41">
        <f>J38</f>
        <v>129000</v>
      </c>
      <c r="K42" s="43" t="s">
        <v>75</v>
      </c>
      <c r="L42" s="41">
        <f>L38</f>
        <v>129000</v>
      </c>
      <c r="M42" s="43" t="s">
        <v>75</v>
      </c>
      <c r="N42" s="48">
        <f>N38+N41</f>
        <v>1255500</v>
      </c>
      <c r="O42" s="40" t="s">
        <v>75</v>
      </c>
    </row>
    <row r="43" spans="1:15" ht="39.950000000000003" customHeight="1" thickTop="1" thickBot="1">
      <c r="A43" s="72" t="s">
        <v>62</v>
      </c>
      <c r="B43" s="73"/>
      <c r="C43" s="74"/>
      <c r="D43" s="23"/>
      <c r="E43" s="24"/>
      <c r="F43" s="23"/>
      <c r="G43" s="24"/>
      <c r="H43" s="44">
        <f>ROUNDDOWN(H42,-3)</f>
        <v>997000</v>
      </c>
      <c r="I43" s="45" t="s">
        <v>80</v>
      </c>
      <c r="J43" s="44">
        <f>ROUNDDOWN(J42,-3)</f>
        <v>129000</v>
      </c>
      <c r="K43" s="45" t="s">
        <v>80</v>
      </c>
      <c r="L43" s="44">
        <f>ROUNDDOWN(L42,-3)</f>
        <v>129000</v>
      </c>
      <c r="M43" s="45" t="s">
        <v>80</v>
      </c>
      <c r="N43" s="44">
        <f>H43+J43+L43</f>
        <v>1255000</v>
      </c>
      <c r="O43" s="45" t="s">
        <v>80</v>
      </c>
    </row>
    <row r="44" spans="1:15" ht="39.950000000000003" customHeight="1" thickTop="1">
      <c r="A44" s="75" t="s">
        <v>63</v>
      </c>
      <c r="B44" s="76"/>
      <c r="C44" s="77"/>
      <c r="D44" s="25"/>
      <c r="E44" s="26"/>
      <c r="F44" s="46">
        <f>SUM(F33:F35)</f>
        <v>3</v>
      </c>
      <c r="G44" s="26" t="s">
        <v>76</v>
      </c>
      <c r="H44" s="25"/>
      <c r="I44" s="26"/>
      <c r="J44" s="25"/>
      <c r="K44" s="26"/>
      <c r="L44" s="25"/>
      <c r="M44" s="26"/>
      <c r="N44" s="49"/>
      <c r="O44" s="26"/>
    </row>
    <row r="45" spans="1:15" ht="39.950000000000003" customHeight="1">
      <c r="A45" s="78" t="s">
        <v>64</v>
      </c>
      <c r="B45" s="79"/>
      <c r="C45" s="80"/>
      <c r="D45" s="27"/>
      <c r="E45" s="28"/>
      <c r="F45" s="47">
        <v>0</v>
      </c>
      <c r="G45" s="28" t="s">
        <v>76</v>
      </c>
      <c r="H45" s="27"/>
      <c r="I45" s="28"/>
      <c r="J45" s="27"/>
      <c r="K45" s="28"/>
      <c r="L45" s="27"/>
      <c r="M45" s="28"/>
      <c r="N45" s="27"/>
      <c r="O45" s="28"/>
    </row>
    <row r="46" spans="1:15" ht="15" customHeight="1">
      <c r="A46" s="98" t="s">
        <v>89</v>
      </c>
      <c r="B46" s="98"/>
      <c r="C46" s="98"/>
      <c r="D46" s="98"/>
      <c r="E46" s="98"/>
      <c r="F46" s="98"/>
      <c r="G46" s="98"/>
      <c r="H46" s="98"/>
      <c r="I46" s="98"/>
      <c r="J46" s="98"/>
      <c r="K46" s="98"/>
      <c r="L46" s="98"/>
      <c r="M46" s="98"/>
      <c r="N46" s="98"/>
      <c r="O46" s="98"/>
    </row>
    <row r="47" spans="1:15" ht="15" customHeight="1">
      <c r="A47" s="85" t="s">
        <v>86</v>
      </c>
      <c r="B47" s="85"/>
      <c r="C47" s="85"/>
      <c r="D47" s="85"/>
      <c r="E47" s="85"/>
      <c r="F47" s="85"/>
      <c r="G47" s="85"/>
      <c r="H47" s="85"/>
      <c r="I47" s="85"/>
      <c r="J47" s="85"/>
      <c r="K47" s="85"/>
      <c r="L47" s="85"/>
      <c r="M47" s="85"/>
      <c r="N47" s="85"/>
      <c r="O47" s="85"/>
    </row>
    <row r="48" spans="1:15" ht="40.5" customHeight="1">
      <c r="A48" s="85" t="s">
        <v>87</v>
      </c>
      <c r="B48" s="85"/>
      <c r="C48" s="85"/>
      <c r="D48" s="85"/>
      <c r="E48" s="85"/>
      <c r="F48" s="85"/>
      <c r="G48" s="85"/>
      <c r="H48" s="85"/>
      <c r="I48" s="85"/>
      <c r="J48" s="85"/>
      <c r="K48" s="85"/>
      <c r="L48" s="85"/>
      <c r="M48" s="85"/>
      <c r="N48" s="85"/>
      <c r="O48" s="85"/>
    </row>
    <row r="49" spans="1:15" ht="30" customHeight="1">
      <c r="A49" s="85" t="s">
        <v>88</v>
      </c>
      <c r="B49" s="85"/>
      <c r="C49" s="85"/>
      <c r="D49" s="85"/>
      <c r="E49" s="85"/>
      <c r="F49" s="85"/>
      <c r="G49" s="85"/>
      <c r="H49" s="85"/>
      <c r="I49" s="85"/>
      <c r="J49" s="85"/>
      <c r="K49" s="85"/>
      <c r="L49" s="85"/>
      <c r="M49" s="85"/>
      <c r="N49" s="85"/>
      <c r="O49" s="85"/>
    </row>
    <row r="50" spans="1:15" ht="14.25" customHeight="1">
      <c r="A50" s="10"/>
      <c r="B50" s="10"/>
      <c r="C50" s="10"/>
      <c r="D50" s="10"/>
      <c r="E50" s="10"/>
      <c r="F50" s="10"/>
      <c r="G50" s="10"/>
      <c r="H50" s="10"/>
      <c r="I50" s="10"/>
      <c r="J50" s="10"/>
      <c r="K50" s="10"/>
      <c r="L50" s="10"/>
      <c r="M50" s="10"/>
      <c r="N50" s="10"/>
      <c r="O50" s="10"/>
    </row>
    <row r="51" spans="1:15" s="54" customFormat="1" ht="20.100000000000001" customHeight="1">
      <c r="A51" s="6" t="s">
        <v>90</v>
      </c>
      <c r="B51" s="6"/>
      <c r="C51" s="6"/>
      <c r="D51" s="6"/>
      <c r="E51" s="6"/>
      <c r="F51" s="6"/>
      <c r="G51" s="6"/>
      <c r="H51" s="6"/>
      <c r="I51" s="6"/>
      <c r="J51" s="6"/>
      <c r="K51" s="6"/>
      <c r="L51" s="6"/>
      <c r="M51" s="6"/>
      <c r="N51" s="6"/>
      <c r="O51" s="6"/>
    </row>
    <row r="52" spans="1:15" s="54" customFormat="1" ht="20.100000000000001" customHeight="1">
      <c r="A52" s="55" t="s">
        <v>91</v>
      </c>
      <c r="B52" s="56" t="s">
        <v>81</v>
      </c>
      <c r="C52" s="86">
        <f>H43</f>
        <v>997000</v>
      </c>
      <c r="D52" s="86"/>
      <c r="E52" s="86"/>
      <c r="F52" s="86"/>
      <c r="G52" s="56" t="s">
        <v>97</v>
      </c>
      <c r="H52" s="6"/>
      <c r="I52" s="6"/>
      <c r="J52" s="6"/>
      <c r="K52" s="6"/>
      <c r="L52" s="6"/>
      <c r="M52" s="6"/>
      <c r="N52" s="6"/>
      <c r="O52" s="6"/>
    </row>
    <row r="53" spans="1:15" s="54" customFormat="1" ht="20.100000000000001" customHeight="1">
      <c r="A53" s="57" t="s">
        <v>92</v>
      </c>
      <c r="B53" s="6" t="s">
        <v>81</v>
      </c>
      <c r="C53" s="86">
        <f>J43</f>
        <v>129000</v>
      </c>
      <c r="D53" s="86"/>
      <c r="E53" s="86"/>
      <c r="F53" s="86"/>
      <c r="G53" s="56" t="s">
        <v>97</v>
      </c>
      <c r="H53" s="6"/>
      <c r="I53" s="6"/>
      <c r="J53" s="6"/>
      <c r="K53" s="6"/>
      <c r="L53" s="6"/>
      <c r="M53" s="6"/>
      <c r="N53" s="6"/>
      <c r="O53" s="6"/>
    </row>
    <row r="54" spans="1:15" s="54" customFormat="1" ht="20.100000000000001" customHeight="1" thickBot="1">
      <c r="A54" s="59" t="s">
        <v>93</v>
      </c>
      <c r="B54" s="61" t="s">
        <v>81</v>
      </c>
      <c r="C54" s="104">
        <f>L43</f>
        <v>129000</v>
      </c>
      <c r="D54" s="104"/>
      <c r="E54" s="104"/>
      <c r="F54" s="104"/>
      <c r="G54" s="61" t="s">
        <v>97</v>
      </c>
      <c r="H54" s="6"/>
      <c r="I54" s="6"/>
      <c r="J54" s="6"/>
      <c r="K54" s="6"/>
      <c r="L54" s="6"/>
      <c r="M54" s="6"/>
      <c r="N54" s="6"/>
      <c r="O54" s="6"/>
    </row>
    <row r="55" spans="1:15" s="54" customFormat="1" ht="20.100000000000001" customHeight="1" thickTop="1">
      <c r="A55" s="60" t="s">
        <v>94</v>
      </c>
      <c r="B55" s="56" t="s">
        <v>81</v>
      </c>
      <c r="C55" s="86">
        <f>N43</f>
        <v>1255000</v>
      </c>
      <c r="D55" s="86"/>
      <c r="E55" s="86"/>
      <c r="F55" s="86"/>
      <c r="G55" s="56" t="s">
        <v>97</v>
      </c>
      <c r="H55" s="6"/>
      <c r="I55" s="6"/>
      <c r="J55" s="6"/>
      <c r="K55" s="6"/>
      <c r="L55" s="6"/>
      <c r="M55" s="6"/>
      <c r="N55" s="6"/>
      <c r="O55" s="6"/>
    </row>
    <row r="56" spans="1:15" s="54" customFormat="1" ht="20.100000000000001" customHeight="1">
      <c r="A56" s="57" t="s">
        <v>95</v>
      </c>
      <c r="B56" s="58" t="s">
        <v>81</v>
      </c>
      <c r="C56" s="105">
        <v>260000</v>
      </c>
      <c r="D56" s="105"/>
      <c r="E56" s="105"/>
      <c r="F56" s="105"/>
      <c r="G56" s="56" t="s">
        <v>97</v>
      </c>
      <c r="H56" s="6"/>
      <c r="I56" s="6"/>
      <c r="J56" s="6"/>
      <c r="K56" s="6"/>
      <c r="L56" s="6"/>
      <c r="M56" s="6"/>
      <c r="N56" s="6"/>
      <c r="O56" s="6"/>
    </row>
    <row r="57" spans="1:15" s="54" customFormat="1" ht="20.100000000000001" customHeight="1">
      <c r="A57" s="57" t="s">
        <v>96</v>
      </c>
      <c r="B57" s="58" t="s">
        <v>81</v>
      </c>
      <c r="C57" s="86">
        <f>SUM(C55:F56)</f>
        <v>1515000</v>
      </c>
      <c r="D57" s="86"/>
      <c r="E57" s="86"/>
      <c r="F57" s="86"/>
      <c r="G57" s="56" t="s">
        <v>97</v>
      </c>
      <c r="H57" s="6"/>
      <c r="I57" s="6"/>
      <c r="J57" s="6"/>
      <c r="K57" s="6"/>
      <c r="L57" s="6"/>
      <c r="M57" s="6"/>
      <c r="N57" s="6"/>
      <c r="O57" s="6"/>
    </row>
  </sheetData>
  <mergeCells count="67">
    <mergeCell ref="A5:O5"/>
    <mergeCell ref="A6:O6"/>
    <mergeCell ref="A29:O29"/>
    <mergeCell ref="L31:M31"/>
    <mergeCell ref="N31:O31"/>
    <mergeCell ref="A11:O11"/>
    <mergeCell ref="A13:O13"/>
    <mergeCell ref="A15:O15"/>
    <mergeCell ref="A17:O17"/>
    <mergeCell ref="A20:O20"/>
    <mergeCell ref="M9:N9"/>
    <mergeCell ref="O9:P9"/>
    <mergeCell ref="A21:O21"/>
    <mergeCell ref="A18:O18"/>
    <mergeCell ref="J7:O7"/>
    <mergeCell ref="J8:O8"/>
    <mergeCell ref="S22:S23"/>
    <mergeCell ref="D35:E35"/>
    <mergeCell ref="D37:E37"/>
    <mergeCell ref="A31:C31"/>
    <mergeCell ref="D31:E31"/>
    <mergeCell ref="F31:G31"/>
    <mergeCell ref="H31:I31"/>
    <mergeCell ref="J31:K31"/>
    <mergeCell ref="F32:G32"/>
    <mergeCell ref="C27:O27"/>
    <mergeCell ref="C26:O26"/>
    <mergeCell ref="C25:O25"/>
    <mergeCell ref="C24:O24"/>
    <mergeCell ref="J41:K41"/>
    <mergeCell ref="L41:M41"/>
    <mergeCell ref="A40:C40"/>
    <mergeCell ref="A41:C41"/>
    <mergeCell ref="D42:E42"/>
    <mergeCell ref="F42:G42"/>
    <mergeCell ref="L39:M39"/>
    <mergeCell ref="D39:E39"/>
    <mergeCell ref="D40:E40"/>
    <mergeCell ref="J40:K40"/>
    <mergeCell ref="L40:M40"/>
    <mergeCell ref="C53:F53"/>
    <mergeCell ref="C54:F54"/>
    <mergeCell ref="C55:F55"/>
    <mergeCell ref="C56:F56"/>
    <mergeCell ref="C57:F57"/>
    <mergeCell ref="A47:O47"/>
    <mergeCell ref="C52:F52"/>
    <mergeCell ref="A23:O23"/>
    <mergeCell ref="A32:C32"/>
    <mergeCell ref="A33:C33"/>
    <mergeCell ref="A34:C34"/>
    <mergeCell ref="A35:C35"/>
    <mergeCell ref="A36:C36"/>
    <mergeCell ref="A37:C37"/>
    <mergeCell ref="A38:C38"/>
    <mergeCell ref="A39:C39"/>
    <mergeCell ref="A46:O46"/>
    <mergeCell ref="A48:O48"/>
    <mergeCell ref="A49:O49"/>
    <mergeCell ref="J39:K39"/>
    <mergeCell ref="A42:C42"/>
    <mergeCell ref="A43:C43"/>
    <mergeCell ref="A44:C44"/>
    <mergeCell ref="A45:C45"/>
    <mergeCell ref="D32:E32"/>
    <mergeCell ref="D33:E33"/>
    <mergeCell ref="D34:E34"/>
  </mergeCells>
  <phoneticPr fontId="7"/>
  <dataValidations count="4">
    <dataValidation type="whole" allowBlank="1" showInputMessage="1" showErrorMessage="1" sqref="J32 L32" xr:uid="{CCA6638F-8A01-4223-9117-0897E85E35A3}">
      <formula1>0</formula1>
      <formula2>19000</formula2>
    </dataValidation>
    <dataValidation type="whole" allowBlank="1" showInputMessage="1" showErrorMessage="1" sqref="H32" xr:uid="{BDCAF811-AEFD-4A09-901F-916A68CB5296}">
      <formula1>0</formula1>
      <formula2>112500</formula2>
    </dataValidation>
    <dataValidation type="decimal" allowBlank="1" showInputMessage="1" showErrorMessage="1" sqref="F45" xr:uid="{A910C9FC-AE52-42CA-8DDA-793F0D7E839F}">
      <formula1>0</formula1>
      <formula2>F44</formula2>
    </dataValidation>
    <dataValidation type="whole" allowBlank="1" showInputMessage="1" showErrorMessage="1" sqref="F37" xr:uid="{121C0FBE-BC47-4E6C-83D3-9BBF20B862D5}">
      <formula1>0</formula1>
      <formula2>1</formula2>
    </dataValidation>
  </dataValidations>
  <pageMargins left="0.70866141732283472" right="0.70866141732283472" top="0.74803149606299213" bottom="0.74803149606299213" header="0.31496062992125984" footer="0.31496062992125984"/>
  <pageSetup paperSize="9" scale="84" fitToHeight="0" orientation="portrait" blackAndWhite="1" r:id="rId1"/>
  <rowBreaks count="1" manualBreakCount="1">
    <brk id="28"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408F-D038-48EA-B23C-FC12A6A7D3DA}">
  <sheetPr codeName="Sheet7">
    <tabColor rgb="FFFFC000"/>
    <pageSetUpPr fitToPage="1"/>
  </sheetPr>
  <dimension ref="A1:Q40"/>
  <sheetViews>
    <sheetView showGridLines="0" view="pageBreakPreview" zoomScale="70" zoomScaleNormal="100" zoomScaleSheetLayoutView="70" workbookViewId="0">
      <selection activeCell="O45" sqref="O45"/>
    </sheetView>
  </sheetViews>
  <sheetFormatPr defaultColWidth="9" defaultRowHeight="12"/>
  <cols>
    <col min="1" max="1" width="14.125" style="3" customWidth="1"/>
    <col min="2" max="2" width="9.125" style="3" customWidth="1"/>
    <col min="3" max="14" width="5.625" style="3" customWidth="1"/>
    <col min="15" max="16384" width="9" style="3"/>
  </cols>
  <sheetData>
    <row r="1" spans="1:17" ht="20.100000000000001" customHeight="1">
      <c r="A1" s="140" t="s">
        <v>12</v>
      </c>
      <c r="B1" s="141"/>
      <c r="C1" s="141"/>
      <c r="D1" s="141"/>
      <c r="E1" s="141"/>
      <c r="F1" s="141"/>
      <c r="G1" s="141"/>
      <c r="H1" s="141"/>
      <c r="I1" s="141"/>
      <c r="J1" s="141"/>
      <c r="K1" s="141"/>
    </row>
    <row r="2" spans="1:17" ht="20.100000000000001" customHeight="1">
      <c r="A2" s="164" t="s">
        <v>13</v>
      </c>
      <c r="B2" s="164"/>
      <c r="C2" s="11" t="s">
        <v>14</v>
      </c>
      <c r="D2" s="11" t="s">
        <v>15</v>
      </c>
      <c r="E2" s="11" t="s">
        <v>16</v>
      </c>
      <c r="F2" s="11" t="s">
        <v>17</v>
      </c>
      <c r="G2" s="11" t="s">
        <v>18</v>
      </c>
      <c r="H2" s="11" t="s">
        <v>19</v>
      </c>
      <c r="I2" s="11" t="s">
        <v>20</v>
      </c>
      <c r="J2" s="11" t="s">
        <v>21</v>
      </c>
      <c r="K2" s="11" t="s">
        <v>22</v>
      </c>
      <c r="L2" s="11" t="s">
        <v>23</v>
      </c>
      <c r="M2" s="11" t="s">
        <v>24</v>
      </c>
      <c r="N2" s="11" t="s">
        <v>25</v>
      </c>
    </row>
    <row r="3" spans="1:17" ht="20.100000000000001" customHeight="1">
      <c r="A3" s="165" t="s">
        <v>26</v>
      </c>
      <c r="B3" s="166"/>
      <c r="C3" s="62"/>
      <c r="D3" s="62"/>
      <c r="E3" s="62"/>
      <c r="F3" s="62"/>
      <c r="G3" s="62"/>
      <c r="H3" s="62"/>
      <c r="I3" s="62"/>
      <c r="J3" s="62"/>
      <c r="K3" s="62"/>
      <c r="L3" s="62"/>
      <c r="M3" s="62"/>
      <c r="N3" s="62"/>
    </row>
    <row r="4" spans="1:17" ht="20.100000000000001" customHeight="1">
      <c r="A4" s="169"/>
      <c r="B4" s="170"/>
      <c r="C4" s="63"/>
      <c r="D4" s="63"/>
      <c r="E4" s="63"/>
      <c r="F4" s="63"/>
      <c r="G4" s="63"/>
      <c r="H4" s="63"/>
      <c r="I4" s="63"/>
      <c r="J4" s="63"/>
      <c r="K4" s="63"/>
      <c r="L4" s="63"/>
      <c r="M4" s="63"/>
      <c r="N4" s="63"/>
    </row>
    <row r="5" spans="1:17" ht="20.100000000000001" customHeight="1">
      <c r="A5" s="167"/>
      <c r="B5" s="168"/>
      <c r="C5" s="64"/>
      <c r="D5" s="64"/>
      <c r="E5" s="64"/>
      <c r="F5" s="64"/>
      <c r="G5" s="64"/>
      <c r="H5" s="64"/>
      <c r="I5" s="64"/>
      <c r="J5" s="64"/>
      <c r="K5" s="64"/>
      <c r="L5" s="64"/>
      <c r="M5" s="64"/>
      <c r="N5" s="64"/>
    </row>
    <row r="6" spans="1:17" ht="20.100000000000001" customHeight="1">
      <c r="A6" s="165" t="s">
        <v>27</v>
      </c>
      <c r="B6" s="166"/>
      <c r="C6" s="65"/>
      <c r="D6" s="65"/>
      <c r="E6" s="65"/>
      <c r="F6" s="65"/>
      <c r="G6" s="65"/>
      <c r="H6" s="65"/>
      <c r="I6" s="65"/>
      <c r="J6" s="65"/>
      <c r="K6" s="65"/>
      <c r="L6" s="65"/>
      <c r="M6" s="65"/>
      <c r="N6" s="65"/>
    </row>
    <row r="7" spans="1:17" ht="20.100000000000001" customHeight="1">
      <c r="A7" s="143" t="s">
        <v>99</v>
      </c>
      <c r="B7" s="144"/>
      <c r="C7" s="63"/>
      <c r="D7" s="63"/>
      <c r="E7" s="63"/>
      <c r="F7" s="63"/>
      <c r="G7" s="63"/>
      <c r="H7" s="63"/>
      <c r="I7" s="63"/>
      <c r="J7" s="63"/>
      <c r="K7" s="63"/>
      <c r="L7" s="63"/>
      <c r="M7" s="63"/>
      <c r="N7" s="63"/>
    </row>
    <row r="8" spans="1:17" ht="20.100000000000001" customHeight="1">
      <c r="A8" s="145"/>
      <c r="B8" s="146"/>
      <c r="C8" s="64"/>
      <c r="D8" s="64"/>
      <c r="E8" s="64"/>
      <c r="F8" s="64"/>
      <c r="G8" s="64"/>
      <c r="H8" s="64"/>
      <c r="I8" s="64"/>
      <c r="J8" s="64"/>
      <c r="K8" s="64"/>
      <c r="L8" s="64"/>
      <c r="M8" s="64"/>
      <c r="N8" s="64"/>
    </row>
    <row r="9" spans="1:17" ht="20.100000000000001" customHeight="1">
      <c r="A9" s="147" t="s">
        <v>98</v>
      </c>
      <c r="B9" s="148"/>
      <c r="C9" s="66"/>
      <c r="D9" s="66"/>
      <c r="E9" s="66"/>
      <c r="F9" s="66"/>
      <c r="G9" s="66"/>
      <c r="H9" s="66"/>
      <c r="I9" s="66"/>
      <c r="J9" s="66"/>
      <c r="K9" s="66"/>
      <c r="L9" s="66"/>
      <c r="M9" s="66"/>
      <c r="N9" s="66"/>
    </row>
    <row r="10" spans="1:17" ht="20.100000000000001" customHeight="1">
      <c r="A10" s="143"/>
      <c r="B10" s="144"/>
      <c r="C10" s="63"/>
      <c r="D10" s="63"/>
      <c r="E10" s="63"/>
      <c r="F10" s="63"/>
      <c r="G10" s="63"/>
      <c r="H10" s="63"/>
      <c r="I10" s="63"/>
      <c r="J10" s="63"/>
      <c r="K10" s="63"/>
      <c r="L10" s="63"/>
      <c r="M10" s="63"/>
      <c r="N10" s="63"/>
    </row>
    <row r="11" spans="1:17" ht="20.100000000000001" customHeight="1">
      <c r="A11" s="145"/>
      <c r="B11" s="146"/>
      <c r="C11" s="64"/>
      <c r="D11" s="64"/>
      <c r="E11" s="64"/>
      <c r="F11" s="64"/>
      <c r="G11" s="64"/>
      <c r="H11" s="64"/>
      <c r="I11" s="64"/>
      <c r="J11" s="64"/>
      <c r="K11" s="64"/>
      <c r="L11" s="64"/>
      <c r="M11" s="64"/>
      <c r="N11" s="64"/>
    </row>
    <row r="12" spans="1:17" ht="20.100000000000001" customHeight="1">
      <c r="A12" s="147" t="s">
        <v>28</v>
      </c>
      <c r="B12" s="148"/>
      <c r="C12" s="66"/>
      <c r="D12" s="66"/>
      <c r="E12" s="66"/>
      <c r="F12" s="66"/>
      <c r="G12" s="66"/>
      <c r="H12" s="66"/>
      <c r="I12" s="66"/>
      <c r="J12" s="66"/>
      <c r="K12" s="66"/>
      <c r="L12" s="66"/>
      <c r="M12" s="66"/>
      <c r="N12" s="66"/>
    </row>
    <row r="13" spans="1:17" ht="20.100000000000001" customHeight="1">
      <c r="A13" s="143"/>
      <c r="B13" s="144"/>
      <c r="C13" s="63"/>
      <c r="D13" s="63"/>
      <c r="E13" s="63"/>
      <c r="F13" s="63"/>
      <c r="G13" s="63"/>
      <c r="H13" s="63"/>
      <c r="I13" s="63"/>
      <c r="J13" s="63"/>
      <c r="K13" s="63"/>
      <c r="L13" s="63"/>
      <c r="M13" s="63"/>
      <c r="N13" s="63"/>
    </row>
    <row r="14" spans="1:17" ht="20.100000000000001" customHeight="1">
      <c r="A14" s="145"/>
      <c r="B14" s="146"/>
      <c r="C14" s="64"/>
      <c r="D14" s="64"/>
      <c r="E14" s="64"/>
      <c r="F14" s="64"/>
      <c r="G14" s="64"/>
      <c r="H14" s="64"/>
      <c r="I14" s="64"/>
      <c r="J14" s="64"/>
      <c r="K14" s="64"/>
      <c r="L14" s="64"/>
      <c r="M14" s="64"/>
      <c r="N14" s="64"/>
    </row>
    <row r="15" spans="1:17" ht="20.100000000000001" customHeight="1">
      <c r="A15" s="147" t="s">
        <v>29</v>
      </c>
      <c r="B15" s="148"/>
      <c r="C15" s="66"/>
      <c r="D15" s="66"/>
      <c r="E15" s="66"/>
      <c r="F15" s="66"/>
      <c r="G15" s="66"/>
      <c r="H15" s="66"/>
      <c r="I15" s="66"/>
      <c r="J15" s="66"/>
      <c r="K15" s="66"/>
      <c r="L15" s="66"/>
      <c r="M15" s="66"/>
      <c r="N15" s="66"/>
      <c r="Q15" s="8"/>
    </row>
    <row r="16" spans="1:17" ht="20.100000000000001" customHeight="1">
      <c r="A16" s="143"/>
      <c r="B16" s="144"/>
      <c r="C16" s="63"/>
      <c r="D16" s="63"/>
      <c r="E16" s="63"/>
      <c r="F16" s="63"/>
      <c r="G16" s="63"/>
      <c r="H16" s="63"/>
      <c r="I16" s="63"/>
      <c r="J16" s="63"/>
      <c r="K16" s="63"/>
      <c r="L16" s="63"/>
      <c r="M16" s="63"/>
      <c r="N16" s="63"/>
      <c r="Q16" s="8"/>
    </row>
    <row r="17" spans="1:17" ht="20.100000000000001" customHeight="1">
      <c r="A17" s="145"/>
      <c r="B17" s="146"/>
      <c r="C17" s="64"/>
      <c r="D17" s="64"/>
      <c r="E17" s="64"/>
      <c r="F17" s="64"/>
      <c r="G17" s="64"/>
      <c r="H17" s="64"/>
      <c r="I17" s="64"/>
      <c r="J17" s="64"/>
      <c r="K17" s="64"/>
      <c r="L17" s="64"/>
      <c r="M17" s="64"/>
      <c r="N17" s="64"/>
      <c r="Q17" s="8"/>
    </row>
    <row r="18" spans="1:17" ht="20.100000000000001" customHeight="1">
      <c r="A18" s="147" t="s">
        <v>30</v>
      </c>
      <c r="B18" s="148"/>
      <c r="C18" s="66"/>
      <c r="D18" s="66"/>
      <c r="E18" s="66"/>
      <c r="F18" s="66"/>
      <c r="G18" s="66"/>
      <c r="H18" s="66"/>
      <c r="I18" s="66"/>
      <c r="J18" s="66"/>
      <c r="K18" s="66"/>
      <c r="L18" s="66"/>
      <c r="M18" s="66"/>
      <c r="N18" s="66"/>
    </row>
    <row r="19" spans="1:17" ht="20.100000000000001" customHeight="1">
      <c r="A19" s="143"/>
      <c r="B19" s="144"/>
      <c r="C19" s="63"/>
      <c r="D19" s="63"/>
      <c r="E19" s="63"/>
      <c r="F19" s="63"/>
      <c r="G19" s="63"/>
      <c r="H19" s="63"/>
      <c r="I19" s="63"/>
      <c r="J19" s="63"/>
      <c r="K19" s="63"/>
      <c r="L19" s="63"/>
      <c r="M19" s="63"/>
      <c r="N19" s="63"/>
    </row>
    <row r="20" spans="1:17" ht="20.100000000000001" customHeight="1">
      <c r="A20" s="145"/>
      <c r="B20" s="146"/>
      <c r="C20" s="64"/>
      <c r="D20" s="64"/>
      <c r="E20" s="64"/>
      <c r="F20" s="64"/>
      <c r="G20" s="64"/>
      <c r="H20" s="64"/>
      <c r="I20" s="64"/>
      <c r="J20" s="64"/>
      <c r="K20" s="64"/>
      <c r="L20" s="64"/>
      <c r="M20" s="64"/>
      <c r="N20" s="64"/>
    </row>
    <row r="21" spans="1:17" ht="20.100000000000001" customHeight="1">
      <c r="A21" s="147" t="s">
        <v>100</v>
      </c>
      <c r="B21" s="148"/>
      <c r="C21" s="66"/>
      <c r="D21" s="66"/>
      <c r="E21" s="66"/>
      <c r="F21" s="66"/>
      <c r="G21" s="66"/>
      <c r="H21" s="66"/>
      <c r="I21" s="66"/>
      <c r="J21" s="66"/>
      <c r="K21" s="66"/>
      <c r="L21" s="66"/>
      <c r="M21" s="66"/>
      <c r="N21" s="66"/>
    </row>
    <row r="22" spans="1:17" ht="20.100000000000001" customHeight="1">
      <c r="A22" s="143"/>
      <c r="B22" s="144"/>
      <c r="C22" s="63"/>
      <c r="D22" s="63"/>
      <c r="E22" s="63"/>
      <c r="F22" s="63"/>
      <c r="G22" s="63"/>
      <c r="H22" s="63"/>
      <c r="I22" s="63"/>
      <c r="J22" s="63"/>
      <c r="K22" s="63"/>
      <c r="L22" s="63"/>
      <c r="M22" s="63"/>
      <c r="N22" s="63"/>
    </row>
    <row r="23" spans="1:17" ht="20.100000000000001" customHeight="1">
      <c r="A23" s="145"/>
      <c r="B23" s="146"/>
      <c r="C23" s="64"/>
      <c r="D23" s="64"/>
      <c r="E23" s="64"/>
      <c r="F23" s="64"/>
      <c r="G23" s="64"/>
      <c r="H23" s="64"/>
      <c r="I23" s="64"/>
      <c r="J23" s="64"/>
      <c r="K23" s="64"/>
      <c r="L23" s="64"/>
      <c r="M23" s="64"/>
      <c r="N23" s="64"/>
    </row>
    <row r="24" spans="1:17" ht="19.5" customHeight="1"/>
    <row r="25" spans="1:17" ht="20.100000000000001" customHeight="1">
      <c r="A25" s="140" t="s">
        <v>31</v>
      </c>
      <c r="B25" s="141"/>
      <c r="C25" s="141"/>
      <c r="D25" s="141"/>
      <c r="E25" s="141"/>
      <c r="F25" s="141"/>
      <c r="G25" s="141"/>
      <c r="H25" s="141"/>
      <c r="I25" s="141"/>
      <c r="J25" s="141"/>
      <c r="K25" s="141"/>
    </row>
    <row r="26" spans="1:17" ht="18.75" customHeight="1">
      <c r="A26" s="161" t="s">
        <v>32</v>
      </c>
      <c r="B26" s="162"/>
      <c r="C26" s="161" t="s">
        <v>33</v>
      </c>
      <c r="D26" s="163"/>
      <c r="E26" s="163"/>
      <c r="F26" s="163"/>
      <c r="G26" s="163"/>
      <c r="H26" s="163"/>
      <c r="I26" s="163"/>
      <c r="J26" s="163"/>
      <c r="K26" s="162"/>
      <c r="L26" s="161" t="s">
        <v>34</v>
      </c>
      <c r="M26" s="163"/>
      <c r="N26" s="162"/>
    </row>
    <row r="27" spans="1:17" ht="20.100000000000001" customHeight="1">
      <c r="A27" s="149"/>
      <c r="B27" s="150"/>
      <c r="C27" s="151"/>
      <c r="D27" s="152"/>
      <c r="E27" s="152"/>
      <c r="F27" s="152"/>
      <c r="G27" s="152"/>
      <c r="H27" s="152"/>
      <c r="I27" s="152"/>
      <c r="J27" s="152"/>
      <c r="K27" s="153"/>
      <c r="L27" s="154"/>
      <c r="M27" s="155"/>
      <c r="N27" s="9" t="s">
        <v>35</v>
      </c>
    </row>
    <row r="28" spans="1:17" ht="20.100000000000001" customHeight="1">
      <c r="A28" s="149"/>
      <c r="B28" s="150"/>
      <c r="C28" s="151"/>
      <c r="D28" s="152"/>
      <c r="E28" s="152"/>
      <c r="F28" s="152"/>
      <c r="G28" s="152"/>
      <c r="H28" s="152"/>
      <c r="I28" s="152"/>
      <c r="J28" s="152"/>
      <c r="K28" s="153"/>
      <c r="L28" s="154"/>
      <c r="M28" s="155"/>
      <c r="N28" s="9" t="s">
        <v>35</v>
      </c>
    </row>
    <row r="29" spans="1:17" ht="20.100000000000001" customHeight="1">
      <c r="A29" s="156"/>
      <c r="B29" s="157"/>
      <c r="C29" s="157"/>
      <c r="D29" s="157"/>
      <c r="E29" s="157"/>
      <c r="F29" s="157"/>
      <c r="G29" s="157"/>
      <c r="H29" s="157"/>
      <c r="I29" s="157"/>
      <c r="J29" s="157"/>
      <c r="K29" s="157"/>
    </row>
    <row r="30" spans="1:17" ht="20.100000000000001" customHeight="1">
      <c r="A30" s="140" t="s">
        <v>36</v>
      </c>
      <c r="B30" s="141"/>
      <c r="C30" s="141"/>
      <c r="D30" s="141"/>
      <c r="E30" s="141"/>
      <c r="F30" s="141"/>
      <c r="G30" s="141"/>
      <c r="H30" s="141"/>
      <c r="I30" s="141"/>
      <c r="J30" s="141"/>
      <c r="K30" s="141"/>
    </row>
    <row r="31" spans="1:17" ht="15" customHeight="1">
      <c r="A31" s="158" t="s">
        <v>39</v>
      </c>
      <c r="B31" s="159"/>
      <c r="C31" s="159"/>
      <c r="D31" s="159"/>
      <c r="E31" s="159"/>
      <c r="F31" s="159"/>
      <c r="G31" s="159"/>
      <c r="H31" s="159"/>
      <c r="I31" s="159"/>
      <c r="J31" s="159"/>
      <c r="K31" s="159"/>
      <c r="L31" s="159"/>
      <c r="M31" s="159"/>
      <c r="N31" s="160"/>
    </row>
    <row r="32" spans="1:17" ht="30" customHeight="1">
      <c r="A32" s="69"/>
      <c r="B32" s="70"/>
      <c r="C32" s="70"/>
      <c r="D32" s="70"/>
      <c r="E32" s="70"/>
      <c r="F32" s="70"/>
      <c r="G32" s="70"/>
      <c r="H32" s="70"/>
      <c r="I32" s="70"/>
      <c r="J32" s="70"/>
      <c r="K32" s="70"/>
      <c r="L32" s="70"/>
      <c r="M32" s="70"/>
      <c r="N32" s="71"/>
    </row>
    <row r="33" spans="1:14" ht="15" customHeight="1">
      <c r="A33" s="136" t="s">
        <v>40</v>
      </c>
      <c r="B33" s="137"/>
      <c r="C33" s="137"/>
      <c r="D33" s="137"/>
      <c r="E33" s="137"/>
      <c r="F33" s="137"/>
      <c r="G33" s="137"/>
      <c r="H33" s="137"/>
      <c r="I33" s="137"/>
      <c r="J33" s="137"/>
      <c r="K33" s="137"/>
      <c r="L33" s="137"/>
      <c r="M33" s="137"/>
      <c r="N33" s="138"/>
    </row>
    <row r="34" spans="1:14" ht="30" customHeight="1">
      <c r="A34" s="67"/>
      <c r="B34" s="53"/>
      <c r="C34" s="53"/>
      <c r="D34" s="53"/>
      <c r="E34" s="53"/>
      <c r="F34" s="53"/>
      <c r="G34" s="53"/>
      <c r="H34" s="53"/>
      <c r="I34" s="53"/>
      <c r="J34" s="53"/>
      <c r="K34" s="53"/>
      <c r="L34" s="53"/>
      <c r="M34" s="53"/>
      <c r="N34" s="68"/>
    </row>
    <row r="35" spans="1:14" ht="20.100000000000001" customHeight="1">
      <c r="A35" s="139" t="s">
        <v>37</v>
      </c>
      <c r="B35" s="139"/>
      <c r="C35" s="139"/>
      <c r="D35" s="139"/>
      <c r="E35" s="139"/>
      <c r="F35" s="139"/>
      <c r="G35" s="139"/>
      <c r="H35" s="139"/>
      <c r="I35" s="139"/>
      <c r="J35" s="139"/>
      <c r="K35" s="139"/>
      <c r="L35" s="139"/>
      <c r="M35" s="139"/>
      <c r="N35" s="139"/>
    </row>
    <row r="36" spans="1:14" ht="17.25" customHeight="1">
      <c r="A36" s="4"/>
    </row>
    <row r="37" spans="1:14" ht="20.100000000000001" customHeight="1">
      <c r="A37" s="140" t="s">
        <v>38</v>
      </c>
      <c r="B37" s="141"/>
      <c r="C37" s="141"/>
      <c r="D37" s="141"/>
      <c r="E37" s="141"/>
      <c r="F37" s="141"/>
      <c r="G37" s="141"/>
      <c r="H37" s="141"/>
      <c r="I37" s="141"/>
      <c r="J37" s="141"/>
      <c r="K37" s="141"/>
    </row>
    <row r="38" spans="1:14" ht="91.15" customHeight="1">
      <c r="A38" s="142" t="s">
        <v>101</v>
      </c>
      <c r="B38" s="142"/>
      <c r="C38" s="142"/>
      <c r="D38" s="142"/>
      <c r="E38" s="142"/>
      <c r="F38" s="142"/>
      <c r="G38" s="142"/>
      <c r="H38" s="142"/>
      <c r="I38" s="142"/>
      <c r="J38" s="142"/>
      <c r="K38" s="142"/>
      <c r="L38" s="142"/>
      <c r="M38" s="142"/>
      <c r="N38" s="142"/>
    </row>
    <row r="39" spans="1:14" ht="12" customHeight="1">
      <c r="A39" s="142"/>
      <c r="B39" s="142"/>
      <c r="C39" s="142"/>
      <c r="D39" s="142"/>
      <c r="E39" s="142"/>
      <c r="F39" s="142"/>
      <c r="G39" s="142"/>
      <c r="H39" s="142"/>
      <c r="I39" s="142"/>
      <c r="J39" s="142"/>
      <c r="K39" s="142"/>
      <c r="L39" s="142"/>
      <c r="M39" s="142"/>
      <c r="N39" s="142"/>
    </row>
    <row r="40" spans="1:14" ht="13.5">
      <c r="A40" s="1"/>
    </row>
  </sheetData>
  <mergeCells count="29">
    <mergeCell ref="A25:K25"/>
    <mergeCell ref="A1:K1"/>
    <mergeCell ref="A2:B2"/>
    <mergeCell ref="A3:B3"/>
    <mergeCell ref="A6:B6"/>
    <mergeCell ref="A5:B5"/>
    <mergeCell ref="A4:B4"/>
    <mergeCell ref="A26:B26"/>
    <mergeCell ref="C26:K26"/>
    <mergeCell ref="L26:N26"/>
    <mergeCell ref="A27:B27"/>
    <mergeCell ref="C27:K27"/>
    <mergeCell ref="L27:M27"/>
    <mergeCell ref="A33:N33"/>
    <mergeCell ref="A35:N35"/>
    <mergeCell ref="A37:K37"/>
    <mergeCell ref="A38:N39"/>
    <mergeCell ref="A7:B8"/>
    <mergeCell ref="A9:B11"/>
    <mergeCell ref="A12:B14"/>
    <mergeCell ref="A15:B17"/>
    <mergeCell ref="A18:B20"/>
    <mergeCell ref="A21:B23"/>
    <mergeCell ref="A28:B28"/>
    <mergeCell ref="C28:K28"/>
    <mergeCell ref="L28:M28"/>
    <mergeCell ref="A29:K29"/>
    <mergeCell ref="A30:K30"/>
    <mergeCell ref="A31:N31"/>
  </mergeCells>
  <phoneticPr fontId="7"/>
  <pageMargins left="0.70866141732283472" right="0.70866141732283472" top="0.74803149606299213" bottom="0.74803149606299213" header="0.31496062992125984" footer="0.31496062992125984"/>
  <pageSetup paperSize="9" scale="88" fitToHeight="0" orientation="portrait" blackAndWhite="1" r:id="rId1"/>
  <rowBreaks count="1" manualBreakCount="1">
    <brk id="3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②採択申請書（別紙３　様式第12号）</vt:lpstr>
      <vt:lpstr>②採択申請書（別紙３　様式第12号） (2)</vt:lpstr>
      <vt:lpstr>'②採択申請書（別紙３　様式第12号）'!Print_Area</vt:lpstr>
      <vt:lpstr>'②採択申請書（別紙３　様式第12号）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河合</cp:lastModifiedBy>
  <cp:lastPrinted>2024-03-27T02:43:43Z</cp:lastPrinted>
  <dcterms:created xsi:type="dcterms:W3CDTF">2015-06-05T18:19:34Z</dcterms:created>
  <dcterms:modified xsi:type="dcterms:W3CDTF">2024-04-25T06:01:56Z</dcterms:modified>
</cp:coreProperties>
</file>