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28EA5464-60F2-48D1-B54E-620AD34EDE3F}" xr6:coauthVersionLast="47" xr6:coauthVersionMax="47" xr10:uidLastSave="{00000000-0000-0000-0000-000000000000}"/>
  <bookViews>
    <workbookView xWindow="28680" yWindow="-120" windowWidth="29040" windowHeight="15840" tabRatio="878" xr2:uid="{00000000-000D-0000-FFFF-FFFF00000000}"/>
  </bookViews>
  <sheets>
    <sheet name="採択申請書（活動組織）" sheetId="33" r:id="rId1"/>
  </sheets>
  <definedNames>
    <definedName name="_Hlk92833663" localSheetId="0">'採択申請書（活動組織）'!$A$121</definedName>
    <definedName name="_xlnm.Print_Area" localSheetId="0">'採択申請書（活動組織）'!$A$2:$X$114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33" l="1"/>
  <c r="I49" i="33" l="1"/>
  <c r="M49" i="33"/>
  <c r="M48" i="33"/>
  <c r="Q48" i="33" s="1"/>
  <c r="U48" i="33"/>
  <c r="M52" i="33" l="1"/>
  <c r="Q49" i="33"/>
  <c r="U49" i="33" s="1"/>
  <c r="M40" i="33"/>
  <c r="Q40" i="33" s="1"/>
  <c r="I40" i="33"/>
  <c r="O42" i="33"/>
  <c r="N42" i="33"/>
  <c r="M42" i="33"/>
  <c r="O41" i="33"/>
  <c r="N41" i="33"/>
  <c r="M41" i="33"/>
  <c r="O40" i="33"/>
  <c r="N40" i="33"/>
  <c r="K42" i="33"/>
  <c r="J42" i="33"/>
  <c r="I42" i="33"/>
  <c r="K41" i="33"/>
  <c r="J41" i="33"/>
  <c r="I41" i="33"/>
  <c r="K40" i="33"/>
  <c r="J40" i="33"/>
  <c r="Q52" i="33" l="1"/>
  <c r="U42" i="33"/>
  <c r="U41" i="33"/>
  <c r="U40" i="33"/>
  <c r="M37" i="33"/>
  <c r="O39" i="33"/>
  <c r="N39" i="33"/>
  <c r="M39" i="33"/>
  <c r="O38" i="33"/>
  <c r="N38" i="33"/>
  <c r="M38" i="33"/>
  <c r="O37" i="33"/>
  <c r="N37" i="33"/>
  <c r="I37" i="33"/>
  <c r="K39" i="33"/>
  <c r="J39" i="33"/>
  <c r="I39" i="33"/>
  <c r="U39" i="33" s="1"/>
  <c r="K38" i="33"/>
  <c r="J38" i="33"/>
  <c r="I38" i="33"/>
  <c r="U38" i="33" s="1"/>
  <c r="K37" i="33"/>
  <c r="J37" i="33"/>
  <c r="Q36" i="33"/>
  <c r="M36" i="33"/>
  <c r="I36" i="33"/>
  <c r="I51" i="33"/>
  <c r="U51" i="33" s="1"/>
  <c r="I50" i="33"/>
  <c r="M47" i="33" l="1"/>
  <c r="M53" i="33" s="1"/>
  <c r="M54" i="33" s="1"/>
  <c r="C65" i="33" s="1"/>
  <c r="U36" i="33"/>
  <c r="I47" i="33"/>
  <c r="I52" i="33"/>
  <c r="U50" i="33"/>
  <c r="U52" i="33" s="1"/>
  <c r="Q37" i="33"/>
  <c r="Q47" i="33" s="1"/>
  <c r="U37" i="33"/>
  <c r="U47" i="33" l="1"/>
  <c r="U53" i="33" s="1"/>
  <c r="Q53" i="33"/>
  <c r="Q54" i="33" s="1"/>
  <c r="C67" i="33" s="1"/>
  <c r="I53" i="33"/>
  <c r="I54" i="33" s="1"/>
  <c r="C63" i="33" s="1"/>
  <c r="C69" i="33" l="1"/>
  <c r="U54" i="33"/>
  <c r="E55" i="33" l="1"/>
  <c r="A23" i="33"/>
  <c r="C73"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1" authorId="0" shapeId="0" xr:uid="{CE3F1F82-B820-4C3A-88C0-3B4DF97EF0F2}">
      <text>
        <r>
          <rPr>
            <b/>
            <sz val="16"/>
            <color indexed="81"/>
            <rFont val="BIZ UDゴシック"/>
            <family val="3"/>
            <charset val="128"/>
          </rPr>
          <t>自己資金を入力
（会費等の自己収入及び
　資機材購入の自己負担分）</t>
        </r>
      </text>
    </comment>
  </commentList>
</comments>
</file>

<file path=xl/sharedStrings.xml><?xml version="1.0" encoding="utf-8"?>
<sst xmlns="http://schemas.openxmlformats.org/spreadsheetml/2006/main" count="199" uniqueCount="119">
  <si>
    <t>番　　　号</t>
  </si>
  <si>
    <t>年　月　日</t>
  </si>
  <si>
    <t>記</t>
  </si>
  <si>
    <t>交付単価等</t>
  </si>
  <si>
    <t>森林面積等</t>
  </si>
  <si>
    <t>活動推進費</t>
  </si>
  <si>
    <t>間伐等（除伐、枝打ちを含む。）の実施面積</t>
  </si>
  <si>
    <t>ha</t>
  </si>
  <si>
    <t>月</t>
  </si>
  <si>
    <t>月</t>
    <rPh sb="0" eb="1">
      <t>ツキ</t>
    </rPh>
    <phoneticPr fontId="7"/>
  </si>
  <si>
    <t>区分</t>
  </si>
  <si>
    <t>採択申請（活動組織→地域協議会）</t>
    <rPh sb="0" eb="2">
      <t>サイタク</t>
    </rPh>
    <rPh sb="2" eb="4">
      <t>シンセイ</t>
    </rPh>
    <rPh sb="5" eb="9">
      <t>カツドウソシキ</t>
    </rPh>
    <phoneticPr fontId="7"/>
  </si>
  <si>
    <t>（様式第12号）</t>
    <rPh sb="1" eb="3">
      <t>ヨウシキ</t>
    </rPh>
    <phoneticPr fontId="7"/>
  </si>
  <si>
    <t>１．活動組織名（法人の場合は末尾に法人番号を括弧書きで記載）</t>
    <phoneticPr fontId="7"/>
  </si>
  <si>
    <t>（法人番号：</t>
    <rPh sb="1" eb="3">
      <t>ホウジン</t>
    </rPh>
    <rPh sb="3" eb="5">
      <t>バンゴウ</t>
    </rPh>
    <phoneticPr fontId="7"/>
  </si>
  <si>
    <t>）</t>
    <phoneticPr fontId="7"/>
  </si>
  <si>
    <t>２．協定の対象となる森林の位置</t>
    <phoneticPr fontId="7"/>
  </si>
  <si>
    <t>３．担当者名・電話番号（連絡がとれる担当者及び電話番号を記載）</t>
    <phoneticPr fontId="7"/>
  </si>
  <si>
    <t>４．里山林活性化による多面的機能発揮対策交付金</t>
    <phoneticPr fontId="7"/>
  </si>
  <si>
    <t>－</t>
  </si>
  <si>
    <t>複業実践型</t>
  </si>
  <si>
    <t>機能強化</t>
  </si>
  <si>
    <t>資機材等整備</t>
  </si>
  <si>
    <t>1/2以内</t>
  </si>
  <si>
    <t>1/3以内</t>
  </si>
  <si>
    <t>地域活動型
（竹林資源活用）</t>
    <phoneticPr fontId="7"/>
  </si>
  <si>
    <t>地域活動型
（森林資源活用）</t>
    <phoneticPr fontId="7"/>
  </si>
  <si>
    <t>安全衛生装備</t>
    <rPh sb="0" eb="6">
      <t>アンゼンエイセイソウビ</t>
    </rPh>
    <phoneticPr fontId="7"/>
  </si>
  <si>
    <t>定額</t>
    <rPh sb="0" eb="2">
      <t>テイガク</t>
    </rPh>
    <phoneticPr fontId="7"/>
  </si>
  <si>
    <t>資機材等整備</t>
    <phoneticPr fontId="7"/>
  </si>
  <si>
    <t>関係人口創出・
維持</t>
    <phoneticPr fontId="7"/>
  </si>
  <si>
    <t>ha</t>
    <phoneticPr fontId="7"/>
  </si>
  <si>
    <t>ｍ</t>
    <phoneticPr fontId="7"/>
  </si>
  <si>
    <t>円</t>
    <rPh sb="0" eb="1">
      <t>エン</t>
    </rPh>
    <phoneticPr fontId="7"/>
  </si>
  <si>
    <t>（注１）機能強化は円/m、関係人口創出・維持は円/年を単位とする。</t>
    <phoneticPr fontId="7"/>
  </si>
  <si>
    <t>（注２）交付対象とする面積は0.1haを、延長は1mを下限とする。</t>
    <phoneticPr fontId="7"/>
  </si>
  <si>
    <t>６．月別スケジュール</t>
    <rPh sb="2" eb="4">
      <t>ツキベツ</t>
    </rPh>
    <phoneticPr fontId="7"/>
  </si>
  <si>
    <t>　　以下の資料を添付すること。</t>
  </si>
  <si>
    <t>交付金額</t>
    <rPh sb="0" eb="2">
      <t>コウフ</t>
    </rPh>
    <rPh sb="2" eb="4">
      <t>キンガク</t>
    </rPh>
    <phoneticPr fontId="7"/>
  </si>
  <si>
    <t>都道府県
の支援額</t>
    <rPh sb="0" eb="4">
      <t>トドウフケン</t>
    </rPh>
    <rPh sb="6" eb="8">
      <t>シエン</t>
    </rPh>
    <rPh sb="8" eb="9">
      <t>ガク</t>
    </rPh>
    <phoneticPr fontId="7"/>
  </si>
  <si>
    <t>市町村
の支援額</t>
    <rPh sb="0" eb="3">
      <t>シチョウソン</t>
    </rPh>
    <rPh sb="5" eb="7">
      <t>シエン</t>
    </rPh>
    <rPh sb="7" eb="8">
      <t>ガク</t>
    </rPh>
    <phoneticPr fontId="7"/>
  </si>
  <si>
    <t>計</t>
    <rPh sb="0" eb="1">
      <t>ケイ</t>
    </rPh>
    <phoneticPr fontId="7"/>
  </si>
  <si>
    <t>４</t>
    <phoneticPr fontId="7"/>
  </si>
  <si>
    <t>５</t>
    <phoneticPr fontId="7"/>
  </si>
  <si>
    <t>６</t>
    <phoneticPr fontId="7"/>
  </si>
  <si>
    <t>７</t>
    <phoneticPr fontId="7"/>
  </si>
  <si>
    <t>８</t>
  </si>
  <si>
    <t>９</t>
  </si>
  <si>
    <t>１０</t>
  </si>
  <si>
    <t>１１</t>
  </si>
  <si>
    <t>１２</t>
  </si>
  <si>
    <t>１</t>
    <phoneticPr fontId="7"/>
  </si>
  <si>
    <t>２</t>
    <phoneticPr fontId="7"/>
  </si>
  <si>
    <t>３</t>
    <phoneticPr fontId="7"/>
  </si>
  <si>
    <t>地域活動型
（竹林資源活用）</t>
    <rPh sb="7" eb="8">
      <t>タケ</t>
    </rPh>
    <phoneticPr fontId="7"/>
  </si>
  <si>
    <t>関係人口創出・
維持</t>
    <rPh sb="8" eb="10">
      <t>イジ</t>
    </rPh>
    <phoneticPr fontId="7"/>
  </si>
  <si>
    <t>資源活用の
取組</t>
    <rPh sb="6" eb="8">
      <t>トリクミ</t>
    </rPh>
    <phoneticPr fontId="7"/>
  </si>
  <si>
    <t>７．安全講習等の名称及び内容</t>
    <phoneticPr fontId="7"/>
  </si>
  <si>
    <t>講習の名称</t>
    <rPh sb="0" eb="2">
      <t>コウシュウ</t>
    </rPh>
    <rPh sb="3" eb="5">
      <t>メイショウ</t>
    </rPh>
    <phoneticPr fontId="7"/>
  </si>
  <si>
    <t>講習の内容</t>
    <rPh sb="0" eb="2">
      <t>コウシュウ</t>
    </rPh>
    <rPh sb="3" eb="5">
      <t>ナイヨウ</t>
    </rPh>
    <phoneticPr fontId="7"/>
  </si>
  <si>
    <t>実施月</t>
    <rPh sb="0" eb="2">
      <t>ジッシ</t>
    </rPh>
    <rPh sb="2" eb="3">
      <t>ガツ</t>
    </rPh>
    <phoneticPr fontId="7"/>
  </si>
  <si>
    <t>８．関係人口創出・維持の相手先及び活動内容</t>
    <phoneticPr fontId="7"/>
  </si>
  <si>
    <t>注）地域外関係者との現地確認や活動内容の調整を必ず行うこと。</t>
    <phoneticPr fontId="7"/>
  </si>
  <si>
    <t>９．資源活用の取組内容</t>
    <phoneticPr fontId="7"/>
  </si>
  <si>
    <t>注）利用する資源の範囲及び収益の取扱は森林所有者と事前に協議するものとする。</t>
    <phoneticPr fontId="7"/>
  </si>
  <si>
    <t>＜施行注意＞
　　</t>
    <phoneticPr fontId="7"/>
  </si>
  <si>
    <t>ひょうご森林林業協同組合連合会</t>
    <rPh sb="4" eb="15">
      <t>シンリンリンギョウキョウドウクミアイレンゴウカイ</t>
    </rPh>
    <phoneticPr fontId="7"/>
  </si>
  <si>
    <t>（注）事業費は、活動推進費、地域活動型、複業実践型、機能強化、関係人口
　　　創出・維持、資機材等整備の購入額の合計額とする。</t>
    <phoneticPr fontId="7"/>
  </si>
  <si>
    <t>　以下の資料を添付すること。
　　・活動計画書
　　・協定書の写し
　　・活動組織の規約の写し
　　・活動組織参加同意書
　　・農林水産業・食品産業の作業安全のための規範（個別規範：林業）事業者
　　　向けチェックシート
　　・環境負荷低減のクロスコンプライアンスチェックシート
　　・暴力団排除条例に係る誓約書
等を添付するものとする。</t>
    <rPh sb="51" eb="55">
      <t>カツドウソシキ</t>
    </rPh>
    <rPh sb="55" eb="60">
      <t>サンカドウイショ</t>
    </rPh>
    <phoneticPr fontId="7"/>
  </si>
  <si>
    <t>　代表理事　新岡　史朗　様</t>
    <rPh sb="1" eb="5">
      <t>ダイヒョウリジ</t>
    </rPh>
    <rPh sb="6" eb="8">
      <t>ニイオカ</t>
    </rPh>
    <rPh sb="9" eb="11">
      <t>シロウ</t>
    </rPh>
    <rPh sb="12" eb="13">
      <t>サマ</t>
    </rPh>
    <phoneticPr fontId="7"/>
  </si>
  <si>
    <t>担当者名：</t>
    <rPh sb="0" eb="4">
      <t>タントウシャメイ</t>
    </rPh>
    <phoneticPr fontId="7"/>
  </si>
  <si>
    <t>住所：</t>
    <rPh sb="0" eb="2">
      <t>ジュウショ</t>
    </rPh>
    <phoneticPr fontId="7"/>
  </si>
  <si>
    <t>電話番号：</t>
    <rPh sb="0" eb="4">
      <t>デンワバンゴウ</t>
    </rPh>
    <phoneticPr fontId="7"/>
  </si>
  <si>
    <t>メールアドレス：</t>
    <phoneticPr fontId="7"/>
  </si>
  <si>
    <t>小　計　①</t>
    <phoneticPr fontId="7"/>
  </si>
  <si>
    <t>小　計　②</t>
    <rPh sb="0" eb="1">
      <t>ショウ</t>
    </rPh>
    <rPh sb="2" eb="3">
      <t>ケイ</t>
    </rPh>
    <phoneticPr fontId="7"/>
  </si>
  <si>
    <t>　計　　①＋②</t>
    <rPh sb="1" eb="2">
      <t>ケイ</t>
    </rPh>
    <phoneticPr fontId="7"/>
  </si>
  <si>
    <t>交付金額等（千円止め）</t>
    <rPh sb="0" eb="4">
      <t>コウフキンガク</t>
    </rPh>
    <rPh sb="4" eb="5">
      <t>ナド</t>
    </rPh>
    <rPh sb="6" eb="9">
      <t>センエンド</t>
    </rPh>
    <phoneticPr fontId="7"/>
  </si>
  <si>
    <t>千円</t>
    <rPh sb="0" eb="1">
      <t>セン</t>
    </rPh>
    <rPh sb="1" eb="2">
      <t>エン</t>
    </rPh>
    <phoneticPr fontId="7"/>
  </si>
  <si>
    <t>※メールおよびWord、Excelが使用できる者を記載すること。</t>
    <rPh sb="18" eb="20">
      <t>シヨウ</t>
    </rPh>
    <rPh sb="23" eb="24">
      <t>モノ</t>
    </rPh>
    <rPh sb="25" eb="27">
      <t>キサイ</t>
    </rPh>
    <phoneticPr fontId="7"/>
  </si>
  <si>
    <t>５．事業費</t>
    <rPh sb="2" eb="5">
      <t>ジギョウヒ</t>
    </rPh>
    <phoneticPr fontId="19"/>
  </si>
  <si>
    <t>国交付金：</t>
    <rPh sb="0" eb="1">
      <t>クニ</t>
    </rPh>
    <rPh sb="1" eb="4">
      <t>コウフキン</t>
    </rPh>
    <phoneticPr fontId="19"/>
  </si>
  <si>
    <t>円</t>
    <rPh sb="0" eb="1">
      <t>エン</t>
    </rPh>
    <phoneticPr fontId="19"/>
  </si>
  <si>
    <t>県支援金：</t>
    <rPh sb="0" eb="1">
      <t>ケン</t>
    </rPh>
    <rPh sb="1" eb="4">
      <t>シエンキン</t>
    </rPh>
    <phoneticPr fontId="19"/>
  </si>
  <si>
    <t>市町支援金：</t>
    <rPh sb="0" eb="5">
      <t>シマチシエンキン</t>
    </rPh>
    <phoneticPr fontId="19"/>
  </si>
  <si>
    <t>小計：</t>
    <rPh sb="0" eb="2">
      <t>ショウケイ</t>
    </rPh>
    <phoneticPr fontId="19"/>
  </si>
  <si>
    <t>自己資金：</t>
    <rPh sb="0" eb="2">
      <t>ジコ</t>
    </rPh>
    <rPh sb="2" eb="4">
      <t>シキン</t>
    </rPh>
    <phoneticPr fontId="19"/>
  </si>
  <si>
    <t>合計：</t>
    <rPh sb="0" eb="2">
      <t>ゴウケイ</t>
    </rPh>
    <phoneticPr fontId="19"/>
  </si>
  <si>
    <t>【地域外関係者の相手先名】</t>
    <phoneticPr fontId="7"/>
  </si>
  <si>
    <t>【活動内容】</t>
    <phoneticPr fontId="7"/>
  </si>
  <si>
    <t>令和７年度　里山林活性化による多面的機能発揮対策交付金に係る採択申請書</t>
    <rPh sb="0" eb="2">
      <t>レイワ</t>
    </rPh>
    <phoneticPr fontId="7"/>
  </si>
  <si>
    <t>年目</t>
    <rPh sb="0" eb="2">
      <t>ネンメ</t>
    </rPh>
    <phoneticPr fontId="7"/>
  </si>
  <si>
    <t>３か年計画の経過年数</t>
    <rPh sb="2" eb="5">
      <t>ネンケイカク</t>
    </rPh>
    <rPh sb="6" eb="10">
      <t>ケイカネンスウ</t>
    </rPh>
    <phoneticPr fontId="7"/>
  </si>
  <si>
    <t>51,000円/年</t>
    <phoneticPr fontId="7"/>
  </si>
  <si>
    <t>160,000円/ha</t>
    <phoneticPr fontId="7"/>
  </si>
  <si>
    <t>443,000円/ha</t>
    <phoneticPr fontId="7"/>
  </si>
  <si>
    <t>1,080円/ｍ</t>
    <phoneticPr fontId="7"/>
  </si>
  <si>
    <t>67,000円/年</t>
    <phoneticPr fontId="7"/>
  </si>
  <si>
    <t>-</t>
    <phoneticPr fontId="7"/>
  </si>
  <si>
    <t>155,000円/ha</t>
    <phoneticPr fontId="7"/>
  </si>
  <si>
    <t>406,000円/ha</t>
    <phoneticPr fontId="7"/>
  </si>
  <si>
    <t>150,000円/ha</t>
    <phoneticPr fontId="7"/>
  </si>
  <si>
    <t>368,000円/ha</t>
    <phoneticPr fontId="7"/>
  </si>
  <si>
    <t>（注３）地域活動型及び複業実践型の交付単価は、上段から活動１年目、活動２年目、活動３年目の単価とする。</t>
    <phoneticPr fontId="7"/>
  </si>
  <si>
    <t>（注４）資機材等整備の森林面積等欄は、金額を記載すること。なお、資機材等整備のうち林内作業車、
　　　　薪割り機、薪ストーブ又は炭焼き小屋の購入金額若しくは関係人口創出・維持による活動で使用
　　　　する移動式の簡易なトイレの賃借料は「1/3以内」とする。</t>
    <phoneticPr fontId="7"/>
  </si>
  <si>
    <t xml:space="preserve"> </t>
    <phoneticPr fontId="7"/>
  </si>
  <si>
    <t>　代表　山林　太郎</t>
    <rPh sb="4" eb="6">
      <t>サンリン</t>
    </rPh>
    <rPh sb="7" eb="9">
      <t>タロウ</t>
    </rPh>
    <phoneticPr fontId="7"/>
  </si>
  <si>
    <t>ひょうご○○活動組織</t>
    <phoneticPr fontId="7"/>
  </si>
  <si>
    <t>山林次郎</t>
    <rPh sb="0" eb="4">
      <t>サンリンジロウ</t>
    </rPh>
    <phoneticPr fontId="7"/>
  </si>
  <si>
    <t>神戸市中央区北長狭通5-5-18</t>
    <rPh sb="0" eb="3">
      <t>コウベシ</t>
    </rPh>
    <rPh sb="3" eb="6">
      <t>チュウオウク</t>
    </rPh>
    <rPh sb="6" eb="10">
      <t>キタナガサドオリ</t>
    </rPh>
    <phoneticPr fontId="7"/>
  </si>
  <si>
    <t>123-456-7890</t>
    <phoneticPr fontId="7"/>
  </si>
  <si>
    <t>aaaaaaaaaaaa</t>
    <phoneticPr fontId="7"/>
  </si>
  <si>
    <t>神戸市大字△△小字◇◇地番１００１、１００２、１００３、１００４、１００５</t>
    <rPh sb="0" eb="2">
      <t>コウベ</t>
    </rPh>
    <rPh sb="2" eb="3">
      <t>シ</t>
    </rPh>
    <phoneticPr fontId="7"/>
  </si>
  <si>
    <t>191,000円/ha</t>
    <phoneticPr fontId="7"/>
  </si>
  <si>
    <t>176,000円/ha</t>
    <phoneticPr fontId="7"/>
  </si>
  <si>
    <t>162,000円/ha</t>
    <phoneticPr fontId="7"/>
  </si>
  <si>
    <t>伐採した広葉樹の一部は、搬出して薪に加工する。薪は冬季の活動時の暖房や、地域の～～での暖房、調理等に利用する。その他、地元小学校の環境教育の素材として利用する。</t>
    <phoneticPr fontId="7"/>
  </si>
  <si>
    <t>-</t>
  </si>
  <si>
    <t>　里山林活性化による多面的機能発揮対策実施要領（令和７年３月31日付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rPh sb="24" eb="26">
      <t>レイワ</t>
    </rPh>
    <rPh sb="33" eb="34">
      <t>ヅケ</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</si>
</sst>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
  </numFmts>
  <fonts count="23">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11"/>
      <color rgb="FF000000"/>
      <name val="ＭＳ 明朝"/>
      <family val="1"/>
      <charset val="128"/>
    </font>
    <font>
      <sz val="10"/>
      <color rgb="FF000000"/>
      <name val="ＭＳ 明朝"/>
      <family val="1"/>
      <charset val="128"/>
    </font>
    <font>
      <sz val="9"/>
      <color rgb="FF000000"/>
      <name val="ＭＳ 明朝"/>
      <family val="1"/>
      <charset val="128"/>
    </font>
    <font>
      <sz val="11"/>
      <color theme="1"/>
      <name val="Yu Gothic"/>
      <family val="2"/>
      <charset val="128"/>
      <scheme val="minor"/>
    </font>
    <font>
      <sz val="11"/>
      <color theme="1"/>
      <name val="ＭＳ 明朝"/>
      <family val="1"/>
      <charset val="128"/>
    </font>
    <font>
      <sz val="11"/>
      <color theme="1"/>
      <name val="Yu Gothic"/>
      <family val="2"/>
      <scheme val="minor"/>
    </font>
    <font>
      <sz val="11"/>
      <color theme="1"/>
      <name val="ＭＳ ゴシック"/>
      <family val="2"/>
      <charset val="128"/>
    </font>
    <font>
      <sz val="11"/>
      <name val="BIZ UDPゴシック"/>
      <family val="3"/>
      <charset val="128"/>
    </font>
    <font>
      <sz val="12"/>
      <color theme="1"/>
      <name val="BIZ UDPゴシック"/>
      <family val="3"/>
      <charset val="128"/>
    </font>
    <font>
      <sz val="16"/>
      <color rgb="FF000000"/>
      <name val="ＭＳ 明朝"/>
      <family val="1"/>
      <charset val="128"/>
    </font>
    <font>
      <sz val="6"/>
      <name val="ＭＳ ゴシック"/>
      <family val="2"/>
      <charset val="128"/>
    </font>
    <font>
      <b/>
      <sz val="16"/>
      <color indexed="81"/>
      <name val="BIZ UDゴシック"/>
      <family val="3"/>
      <charset val="128"/>
    </font>
    <font>
      <b/>
      <sz val="12"/>
      <color rgb="FF000000"/>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theme="0"/>
      </patternFill>
    </fill>
    <fill>
      <patternFill patternType="solid">
        <fgColor rgb="FFFFFFCC"/>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0" fontId="5" fillId="0" borderId="0">
      <alignment vertical="center"/>
    </xf>
    <xf numFmtId="0" fontId="4" fillId="0" borderId="0">
      <alignment vertical="center"/>
    </xf>
    <xf numFmtId="0" fontId="12" fillId="0" borderId="0">
      <alignment vertical="center"/>
    </xf>
    <xf numFmtId="38" fontId="12" fillId="0" borderId="0" applyFont="0" applyFill="0" applyBorder="0" applyAlignment="0" applyProtection="0">
      <alignment vertical="center"/>
    </xf>
    <xf numFmtId="0" fontId="3" fillId="0" borderId="0">
      <alignment vertical="center"/>
    </xf>
    <xf numFmtId="0" fontId="3" fillId="0" borderId="0">
      <alignment vertical="center"/>
    </xf>
    <xf numFmtId="0" fontId="14" fillId="0" borderId="0"/>
    <xf numFmtId="0" fontId="1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75">
    <xf numFmtId="0" fontId="0" fillId="0" borderId="0" xfId="0"/>
    <xf numFmtId="0" fontId="9" fillId="0" borderId="0" xfId="1" applyFont="1">
      <alignment vertical="center"/>
    </xf>
    <xf numFmtId="0" fontId="16" fillId="2" borderId="0" xfId="0" applyFont="1" applyFill="1"/>
    <xf numFmtId="0" fontId="16" fillId="2" borderId="0" xfId="0" applyFont="1" applyFill="1" applyAlignment="1">
      <alignment vertical="center"/>
    </xf>
    <xf numFmtId="0" fontId="9" fillId="0" borderId="0" xfId="1" applyFont="1" applyAlignment="1">
      <alignment horizontal="left" vertical="center"/>
    </xf>
    <xf numFmtId="0" fontId="9" fillId="0" borderId="0" xfId="1" applyFont="1" applyAlignment="1">
      <alignment vertical="center" wrapText="1"/>
    </xf>
    <xf numFmtId="0" fontId="9" fillId="0" borderId="0" xfId="1" applyFont="1" applyAlignment="1">
      <alignment horizontal="right" vertical="center" wrapText="1"/>
    </xf>
    <xf numFmtId="0" fontId="13" fillId="0" borderId="0" xfId="1" applyFont="1">
      <alignment vertical="center"/>
    </xf>
    <xf numFmtId="0" fontId="9" fillId="0" borderId="0" xfId="1" applyFont="1" applyAlignment="1">
      <alignment horizontal="justify" vertical="center"/>
    </xf>
    <xf numFmtId="0" fontId="13" fillId="0" borderId="0" xfId="5" applyFont="1">
      <alignment vertical="center"/>
    </xf>
    <xf numFmtId="0" fontId="13" fillId="0" borderId="0" xfId="5" applyFont="1" applyAlignment="1">
      <alignment vertical="center" wrapText="1"/>
    </xf>
    <xf numFmtId="0" fontId="6" fillId="0" borderId="0" xfId="0" applyFont="1" applyAlignment="1">
      <alignment horizontal="justify" vertical="center"/>
    </xf>
    <xf numFmtId="0" fontId="11" fillId="0" borderId="4" xfId="0" applyFont="1" applyBorder="1" applyAlignment="1">
      <alignment horizontal="justify" vertical="center" wrapText="1"/>
    </xf>
    <xf numFmtId="0" fontId="8"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11" fillId="0" borderId="14" xfId="0" applyFont="1" applyBorder="1" applyAlignment="1">
      <alignment horizontal="justify" vertical="center" wrapText="1"/>
    </xf>
    <xf numFmtId="0" fontId="11" fillId="0" borderId="4" xfId="0" applyFont="1" applyBorder="1" applyAlignment="1">
      <alignment vertical="center" wrapText="1"/>
    </xf>
    <xf numFmtId="0" fontId="18" fillId="0" borderId="0" xfId="0" applyFont="1" applyAlignment="1">
      <alignment horizontal="justify" vertical="center"/>
    </xf>
    <xf numFmtId="0" fontId="11" fillId="0" borderId="16" xfId="0" applyFont="1" applyBorder="1" applyAlignment="1">
      <alignment horizontal="justify" vertical="center" wrapText="1"/>
    </xf>
    <xf numFmtId="0" fontId="6" fillId="0" borderId="0" xfId="0" applyFont="1" applyAlignment="1">
      <alignment horizontal="left" vertical="top"/>
    </xf>
    <xf numFmtId="0" fontId="6" fillId="0" borderId="0" xfId="0" applyFont="1" applyAlignment="1">
      <alignment vertical="top"/>
    </xf>
    <xf numFmtId="0" fontId="10" fillId="0" borderId="11" xfId="0" quotePrefix="1"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11" xfId="0" applyFont="1" applyBorder="1" applyAlignment="1">
      <alignment vertical="center" wrapText="1"/>
    </xf>
    <xf numFmtId="0" fontId="8" fillId="0" borderId="0" xfId="0" applyFont="1" applyAlignment="1">
      <alignment vertical="center"/>
    </xf>
    <xf numFmtId="0" fontId="8" fillId="0" borderId="9" xfId="0" applyFont="1" applyBorder="1" applyAlignment="1">
      <alignment vertical="center"/>
    </xf>
    <xf numFmtId="0" fontId="8" fillId="0" borderId="0" xfId="0" applyFont="1" applyAlignment="1">
      <alignment horizontal="distributed" vertical="center"/>
    </xf>
    <xf numFmtId="0" fontId="8" fillId="0" borderId="23" xfId="0" applyFont="1" applyBorder="1" applyAlignment="1">
      <alignment vertical="center"/>
    </xf>
    <xf numFmtId="0" fontId="13" fillId="0" borderId="2" xfId="1" applyFont="1" applyBorder="1" applyAlignment="1">
      <alignment horizontal="left" vertical="top"/>
    </xf>
    <xf numFmtId="0" fontId="13" fillId="0" borderId="2" xfId="1" applyFont="1" applyBorder="1" applyAlignment="1">
      <alignment horizontal="left" vertical="center"/>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xf numFmtId="0" fontId="11" fillId="0" borderId="10" xfId="0" applyFont="1" applyBorder="1" applyAlignment="1">
      <alignment horizontal="right" vertical="center" wrapText="1"/>
    </xf>
    <xf numFmtId="0" fontId="9" fillId="3" borderId="0" xfId="1" applyFont="1" applyFill="1" applyAlignment="1">
      <alignment horizontal="center" vertical="center" shrinkToFit="1"/>
    </xf>
    <xf numFmtId="49" fontId="13" fillId="0" borderId="0" xfId="1" applyNumberFormat="1" applyFont="1" applyAlignment="1">
      <alignment horizontal="left" vertical="center"/>
    </xf>
    <xf numFmtId="38" fontId="11" fillId="0" borderId="3" xfId="13" applyFont="1" applyBorder="1" applyAlignment="1">
      <alignment horizontal="left" vertical="center" wrapText="1"/>
    </xf>
    <xf numFmtId="38" fontId="11" fillId="0" borderId="10" xfId="13" applyFont="1" applyBorder="1" applyAlignment="1">
      <alignment horizontal="left" vertical="center" wrapText="1"/>
    </xf>
    <xf numFmtId="38" fontId="11" fillId="0" borderId="19" xfId="13" applyFont="1" applyBorder="1" applyAlignment="1">
      <alignment horizontal="left" vertical="center" wrapText="1"/>
    </xf>
    <xf numFmtId="0" fontId="11" fillId="0" borderId="19" xfId="0" applyFont="1" applyBorder="1" applyAlignment="1">
      <alignment horizontal="left" vertical="center" wrapText="1"/>
    </xf>
    <xf numFmtId="38" fontId="11" fillId="0" borderId="26" xfId="13" applyFont="1" applyBorder="1" applyAlignment="1">
      <alignment horizontal="right" vertical="center" wrapText="1"/>
    </xf>
    <xf numFmtId="38" fontId="11" fillId="0" borderId="26" xfId="13" applyFont="1" applyBorder="1" applyAlignment="1">
      <alignment horizontal="left" vertical="center" wrapText="1"/>
    </xf>
    <xf numFmtId="0" fontId="11" fillId="0" borderId="26" xfId="0" applyFont="1" applyBorder="1" applyAlignment="1">
      <alignment horizontal="left" vertical="center" wrapText="1"/>
    </xf>
    <xf numFmtId="38" fontId="11" fillId="0" borderId="29" xfId="13" applyFont="1" applyBorder="1" applyAlignment="1">
      <alignment horizontal="right" vertical="center" wrapText="1"/>
    </xf>
    <xf numFmtId="38" fontId="11" fillId="0" borderId="29" xfId="13" applyFont="1" applyBorder="1" applyAlignment="1">
      <alignment horizontal="left" vertical="center" shrinkToFit="1"/>
    </xf>
    <xf numFmtId="0" fontId="11" fillId="0" borderId="31" xfId="0" applyFont="1" applyBorder="1" applyAlignment="1">
      <alignment horizontal="left" vertical="center" shrinkToFit="1"/>
    </xf>
    <xf numFmtId="0" fontId="9" fillId="3" borderId="0" xfId="1" applyFont="1" applyFill="1" applyAlignment="1">
      <alignment horizontal="left" vertical="center"/>
    </xf>
    <xf numFmtId="0" fontId="8" fillId="0" borderId="23" xfId="0" applyFont="1" applyBorder="1" applyAlignment="1">
      <alignment horizontal="distributed" vertical="center"/>
    </xf>
    <xf numFmtId="38" fontId="8" fillId="0" borderId="23" xfId="13" applyFont="1" applyBorder="1" applyAlignment="1">
      <alignment horizontal="right" vertical="center"/>
    </xf>
    <xf numFmtId="38" fontId="8" fillId="0" borderId="0" xfId="13" applyFont="1" applyAlignment="1">
      <alignment horizontal="right" vertical="center"/>
    </xf>
    <xf numFmtId="0" fontId="8" fillId="0" borderId="9" xfId="0" applyFont="1" applyBorder="1" applyAlignment="1">
      <alignment horizontal="distributed" vertical="center"/>
    </xf>
    <xf numFmtId="38" fontId="8" fillId="3" borderId="9" xfId="13" applyFont="1" applyFill="1" applyBorder="1" applyAlignment="1">
      <alignment horizontal="right" vertical="center"/>
    </xf>
    <xf numFmtId="38" fontId="8" fillId="0" borderId="9" xfId="13" applyFont="1" applyBorder="1" applyAlignment="1">
      <alignment horizontal="right" vertical="center"/>
    </xf>
    <xf numFmtId="0" fontId="8" fillId="0" borderId="0" xfId="0" applyFont="1" applyAlignment="1">
      <alignment horizontal="right" vertical="center"/>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38" fontId="11" fillId="0" borderId="24" xfId="13" applyFont="1" applyBorder="1" applyAlignment="1">
      <alignment horizontal="center" vertical="center" wrapText="1"/>
    </xf>
    <xf numFmtId="38" fontId="11" fillId="0" borderId="25" xfId="13" applyFont="1" applyBorder="1" applyAlignment="1">
      <alignment horizontal="center" vertical="center" wrapText="1"/>
    </xf>
    <xf numFmtId="38" fontId="11" fillId="0" borderId="24" xfId="13" applyFont="1" applyBorder="1" applyAlignment="1">
      <alignment horizontal="right" vertical="center" wrapText="1"/>
    </xf>
    <xf numFmtId="38" fontId="11" fillId="0" borderId="25" xfId="13" applyFont="1" applyBorder="1" applyAlignment="1">
      <alignment horizontal="right" vertical="center" wrapText="1"/>
    </xf>
    <xf numFmtId="0" fontId="21" fillId="0" borderId="27" xfId="0" applyFont="1" applyBorder="1" applyAlignment="1">
      <alignment vertical="center" wrapText="1"/>
    </xf>
    <xf numFmtId="0" fontId="21" fillId="0" borderId="28" xfId="0" applyFont="1" applyBorder="1" applyAlignment="1">
      <alignment vertical="center" wrapText="1"/>
    </xf>
    <xf numFmtId="0" fontId="21" fillId="0" borderId="29" xfId="0" applyFont="1" applyBorder="1" applyAlignment="1">
      <alignment vertical="center" wrapText="1"/>
    </xf>
    <xf numFmtId="38" fontId="11" fillId="0" borderId="30" xfId="13" applyFont="1" applyBorder="1" applyAlignment="1">
      <alignment horizontal="center" vertical="center" wrapText="1"/>
    </xf>
    <xf numFmtId="38" fontId="11" fillId="0" borderId="28" xfId="13" applyFont="1" applyBorder="1" applyAlignment="1">
      <alignment horizontal="center" vertical="center" wrapText="1"/>
    </xf>
    <xf numFmtId="177" fontId="21" fillId="0" borderId="30" xfId="13" applyNumberFormat="1" applyFont="1" applyBorder="1" applyAlignment="1">
      <alignment horizontal="right" vertical="center" shrinkToFit="1"/>
    </xf>
    <xf numFmtId="177" fontId="21" fillId="0" borderId="28" xfId="13" applyNumberFormat="1" applyFont="1" applyBorder="1" applyAlignment="1">
      <alignment horizontal="right" vertical="center" shrinkToFit="1"/>
    </xf>
    <xf numFmtId="0" fontId="13" fillId="3" borderId="11" xfId="1" applyFont="1" applyFill="1" applyBorder="1" applyAlignment="1">
      <alignment horizontal="left" vertical="top"/>
    </xf>
    <xf numFmtId="0" fontId="13" fillId="0" borderId="0" xfId="5" applyFont="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9" fillId="0" borderId="0" xfId="1" applyFont="1" applyAlignment="1">
      <alignment vertical="center" wrapTex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3" fillId="0" borderId="0" xfId="5" applyFont="1" applyAlignment="1">
      <alignment vertical="top" wrapText="1"/>
    </xf>
    <xf numFmtId="0" fontId="13" fillId="3" borderId="14" xfId="1" applyFont="1" applyFill="1" applyBorder="1" applyAlignment="1">
      <alignment horizontal="left" vertical="top"/>
    </xf>
    <xf numFmtId="0" fontId="9" fillId="0" borderId="4" xfId="1" applyFont="1" applyBorder="1" applyAlignment="1">
      <alignment horizontal="center" vertical="center" wrapText="1"/>
    </xf>
    <xf numFmtId="0" fontId="9" fillId="3" borderId="4" xfId="1" applyFont="1" applyFill="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3" borderId="4" xfId="1" applyFont="1" applyFill="1" applyBorder="1" applyAlignment="1">
      <alignment horizontal="center" vertical="center" wrapText="1"/>
    </xf>
    <xf numFmtId="0" fontId="13" fillId="3" borderId="4" xfId="1"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11" xfId="0" quotePrefix="1"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38" fontId="11" fillId="0" borderId="8" xfId="13" applyFont="1" applyBorder="1" applyAlignment="1">
      <alignment horizontal="right" vertical="center" wrapText="1"/>
    </xf>
    <xf numFmtId="38" fontId="11" fillId="0" borderId="9" xfId="13" applyFont="1" applyBorder="1" applyAlignment="1">
      <alignment horizontal="right" vertical="center" wrapText="1"/>
    </xf>
    <xf numFmtId="38" fontId="11" fillId="0" borderId="1" xfId="13" applyFont="1" applyBorder="1" applyAlignment="1">
      <alignment horizontal="right" vertical="center" wrapText="1"/>
    </xf>
    <xf numFmtId="38" fontId="11" fillId="0" borderId="2" xfId="13" applyFont="1" applyBorder="1" applyAlignment="1">
      <alignment horizontal="right" vertical="center" wrapText="1"/>
    </xf>
    <xf numFmtId="0" fontId="10" fillId="0" borderId="4" xfId="0" applyFont="1" applyBorder="1" applyAlignment="1">
      <alignment horizontal="justify" vertical="center" wrapText="1"/>
    </xf>
    <xf numFmtId="0" fontId="11" fillId="0" borderId="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center" vertical="center" wrapText="1"/>
    </xf>
    <xf numFmtId="0" fontId="9" fillId="0" borderId="0" xfId="1" applyFont="1" applyAlignment="1">
      <alignment horizontal="center" vertical="center" wrapText="1"/>
    </xf>
    <xf numFmtId="0" fontId="9" fillId="3" borderId="0" xfId="1" applyFont="1" applyFill="1" applyAlignment="1">
      <alignment horizontal="center" vertical="center" wrapText="1"/>
    </xf>
    <xf numFmtId="0" fontId="11" fillId="0" borderId="4" xfId="0" applyFont="1" applyBorder="1" applyAlignment="1">
      <alignment horizontal="center" vertical="center" wrapText="1"/>
    </xf>
    <xf numFmtId="0" fontId="10" fillId="0" borderId="5" xfId="0" quotePrefix="1" applyFont="1" applyBorder="1" applyAlignment="1">
      <alignment horizontal="center" vertical="center" wrapText="1"/>
    </xf>
    <xf numFmtId="0" fontId="10" fillId="0" borderId="7" xfId="0" applyFont="1" applyBorder="1" applyAlignment="1">
      <alignment horizontal="center" vertical="center" wrapText="1"/>
    </xf>
    <xf numFmtId="38" fontId="11" fillId="0" borderId="21" xfId="13" applyFont="1" applyBorder="1" applyAlignment="1">
      <alignment horizontal="right" vertical="center" wrapText="1"/>
    </xf>
    <xf numFmtId="38" fontId="11" fillId="0" borderId="22" xfId="13" applyFont="1" applyBorder="1" applyAlignment="1">
      <alignment horizontal="right" vertical="center" wrapText="1"/>
    </xf>
    <xf numFmtId="38" fontId="11" fillId="0" borderId="18" xfId="13" applyFont="1" applyBorder="1" applyAlignment="1">
      <alignment horizontal="right" vertical="center" wrapText="1"/>
    </xf>
    <xf numFmtId="38" fontId="11" fillId="0" borderId="20" xfId="13" applyFont="1" applyBorder="1" applyAlignment="1">
      <alignment horizontal="right" vertical="center" wrapText="1"/>
    </xf>
    <xf numFmtId="176" fontId="11" fillId="3" borderId="5" xfId="0" applyNumberFormat="1" applyFont="1" applyFill="1" applyBorder="1" applyAlignment="1">
      <alignment horizontal="right" vertical="center" wrapText="1"/>
    </xf>
    <xf numFmtId="176" fontId="11" fillId="3" borderId="6" xfId="0" applyNumberFormat="1" applyFont="1" applyFill="1" applyBorder="1" applyAlignment="1">
      <alignment horizontal="right" vertical="center" wrapText="1"/>
    </xf>
    <xf numFmtId="176" fontId="11" fillId="3" borderId="12" xfId="0" applyNumberFormat="1" applyFont="1" applyFill="1" applyBorder="1" applyAlignment="1">
      <alignment horizontal="right" vertical="center" wrapText="1"/>
    </xf>
    <xf numFmtId="176" fontId="11" fillId="3" borderId="0" xfId="0" applyNumberFormat="1" applyFont="1" applyFill="1" applyAlignment="1">
      <alignment horizontal="right" vertical="center" wrapText="1"/>
    </xf>
    <xf numFmtId="176" fontId="11" fillId="3" borderId="8" xfId="0" applyNumberFormat="1" applyFont="1" applyFill="1" applyBorder="1" applyAlignment="1">
      <alignment horizontal="right" vertical="center" wrapText="1"/>
    </xf>
    <xf numFmtId="176" fontId="11" fillId="3" borderId="9" xfId="0" applyNumberFormat="1" applyFont="1" applyFill="1" applyBorder="1" applyAlignment="1">
      <alignment horizontal="right"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 xfId="0" applyFont="1" applyBorder="1" applyAlignment="1">
      <alignment horizontal="center" vertical="center" wrapText="1"/>
    </xf>
    <xf numFmtId="38" fontId="11" fillId="0" borderId="5" xfId="13" applyFont="1" applyBorder="1" applyAlignment="1">
      <alignment horizontal="right" vertical="center" wrapText="1"/>
    </xf>
    <xf numFmtId="38" fontId="11" fillId="0" borderId="6" xfId="13" applyFont="1" applyBorder="1" applyAlignment="1">
      <alignment horizontal="right" vertical="center" wrapText="1"/>
    </xf>
    <xf numFmtId="38" fontId="11" fillId="0" borderId="12" xfId="13" applyFont="1" applyBorder="1" applyAlignment="1">
      <alignment horizontal="right" vertical="center" wrapText="1"/>
    </xf>
    <xf numFmtId="38" fontId="11" fillId="0" borderId="0" xfId="13" applyFont="1" applyAlignment="1">
      <alignment horizontal="right" vertical="center" wrapText="1"/>
    </xf>
    <xf numFmtId="0" fontId="22" fillId="0" borderId="0" xfId="5" applyFont="1" applyAlignment="1">
      <alignment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19" xfId="0" applyFont="1" applyBorder="1" applyAlignment="1">
      <alignment vertical="center" wrapText="1"/>
    </xf>
    <xf numFmtId="0" fontId="11" fillId="0" borderId="19" xfId="0" applyFont="1" applyBorder="1" applyAlignment="1">
      <alignment horizontal="center" vertical="center" wrapText="1"/>
    </xf>
    <xf numFmtId="38" fontId="11" fillId="0" borderId="7" xfId="13" applyFont="1" applyBorder="1" applyAlignment="1">
      <alignment horizontal="left" vertical="center" wrapText="1"/>
    </xf>
    <xf numFmtId="38" fontId="11" fillId="0" borderId="13" xfId="13" applyFont="1" applyBorder="1" applyAlignment="1">
      <alignment horizontal="left" vertical="center" wrapText="1"/>
    </xf>
    <xf numFmtId="38" fontId="11" fillId="0" borderId="10" xfId="13" applyFont="1" applyBorder="1" applyAlignment="1">
      <alignment horizontal="left" vertical="center" wrapText="1"/>
    </xf>
    <xf numFmtId="0" fontId="22" fillId="0" borderId="0" xfId="5" applyFont="1" applyAlignment="1">
      <alignment vertical="top" wrapText="1"/>
    </xf>
    <xf numFmtId="176" fontId="11" fillId="0" borderId="8"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38" fontId="11" fillId="0" borderId="18" xfId="13" applyFont="1" applyBorder="1" applyAlignment="1">
      <alignment horizontal="center" vertical="center" wrapText="1"/>
    </xf>
    <xf numFmtId="38" fontId="11" fillId="0" borderId="20" xfId="13" applyFont="1" applyBorder="1" applyAlignment="1">
      <alignment horizontal="center" vertical="center" wrapText="1"/>
    </xf>
    <xf numFmtId="38" fontId="11" fillId="3" borderId="1" xfId="13" applyFont="1" applyFill="1" applyBorder="1" applyAlignment="1">
      <alignment horizontal="right" vertical="center" wrapText="1"/>
    </xf>
    <xf numFmtId="38" fontId="11" fillId="3" borderId="2" xfId="13" applyFont="1" applyFill="1" applyBorder="1" applyAlignment="1">
      <alignment horizontal="right"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8" xfId="0" applyFont="1" applyFill="1" applyBorder="1" applyAlignment="1">
      <alignment horizontal="right" vertical="center" wrapText="1"/>
    </xf>
    <xf numFmtId="0" fontId="11" fillId="3" borderId="9" xfId="0" applyFont="1" applyFill="1" applyBorder="1" applyAlignment="1">
      <alignment horizontal="right" vertical="center" wrapText="1"/>
    </xf>
    <xf numFmtId="0" fontId="11" fillId="0" borderId="5" xfId="0" applyFont="1" applyBorder="1" applyAlignment="1">
      <alignment horizontal="left" vertical="center"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9" fillId="0" borderId="0" xfId="1" applyFont="1" applyAlignment="1">
      <alignment horizontal="center" vertical="center" shrinkToFit="1"/>
    </xf>
    <xf numFmtId="0" fontId="9" fillId="0" borderId="9" xfId="1" applyFont="1" applyBorder="1" applyAlignment="1">
      <alignment horizontal="distributed" vertical="center" wrapText="1"/>
    </xf>
    <xf numFmtId="0" fontId="9" fillId="3" borderId="9" xfId="1" applyFont="1" applyFill="1" applyBorder="1" applyAlignment="1">
      <alignment horizontal="left" vertical="center" wrapText="1"/>
    </xf>
    <xf numFmtId="0" fontId="9" fillId="3" borderId="0" xfId="1" applyFont="1" applyFill="1" applyAlignment="1">
      <alignment vertical="center" wrapText="1"/>
    </xf>
    <xf numFmtId="0" fontId="9" fillId="0" borderId="0" xfId="1" applyFont="1" applyAlignment="1">
      <alignment horizontal="justify" vertical="center" wrapText="1"/>
    </xf>
    <xf numFmtId="0" fontId="9" fillId="0" borderId="0" xfId="1" applyFont="1" applyAlignment="1">
      <alignment horizontal="right" vertical="center" wrapText="1"/>
    </xf>
  </cellXfs>
  <cellStyles count="17">
    <cellStyle name="桁区切り" xfId="13" builtinId="6"/>
    <cellStyle name="桁区切り 2" xfId="4" xr:uid="{2AE01949-58ED-4A41-BC19-7B6445CDCF8D}"/>
    <cellStyle name="桁区切り 2 2" xfId="10" xr:uid="{0E7B94AF-0ED3-479D-B80B-9442E1EB32BB}"/>
    <cellStyle name="桁区切り 2 3" xfId="12" xr:uid="{74CA8659-8AFB-4B9A-8CCC-1F23529630D2}"/>
    <cellStyle name="桁区切り 3" xfId="16" xr:uid="{1BBA28A2-21F6-48EC-9B74-B62F463C5C23}"/>
    <cellStyle name="標準" xfId="0" builtinId="0"/>
    <cellStyle name="標準 2" xfId="1" xr:uid="{C3B7AAAD-F4BB-437F-B376-9DD8433B0773}"/>
    <cellStyle name="標準 2 2" xfId="7" xr:uid="{DB24F079-C575-442D-A49D-DA6C11435C40}"/>
    <cellStyle name="標準 2 3" xfId="15" xr:uid="{FAE7EFCA-2B12-4B42-BB2D-1F0DB1BE2CFB}"/>
    <cellStyle name="標準 3" xfId="2" xr:uid="{15B45E6B-9008-406B-A063-D4586E0E295B}"/>
    <cellStyle name="標準 3 2" xfId="6" xr:uid="{DC5FCB67-8E82-470B-BCFE-56E6AD250CC9}"/>
    <cellStyle name="標準 3 3" xfId="14" xr:uid="{F246523E-8866-4E21-A1CA-062E90AC7113}"/>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239576</xdr:colOff>
      <xdr:row>103</xdr:row>
      <xdr:rowOff>17301</xdr:rowOff>
    </xdr:from>
    <xdr:to>
      <xdr:col>28</xdr:col>
      <xdr:colOff>53209</xdr:colOff>
      <xdr:row>110</xdr:row>
      <xdr:rowOff>54429</xdr:rowOff>
    </xdr:to>
    <xdr:sp macro="" textlink="">
      <xdr:nvSpPr>
        <xdr:cNvPr id="2" name="正方形/長方形 1">
          <a:extLst>
            <a:ext uri="{FF2B5EF4-FFF2-40B4-BE49-F238E27FC236}">
              <a16:creationId xmlns:a16="http://schemas.microsoft.com/office/drawing/2014/main" id="{EC9849D5-A373-43EF-8809-7F7248DC227A}"/>
            </a:ext>
          </a:extLst>
        </xdr:cNvPr>
        <xdr:cNvSpPr/>
      </xdr:nvSpPr>
      <xdr:spPr>
        <a:xfrm>
          <a:off x="6417219" y="27667015"/>
          <a:ext cx="2235704" cy="2663307"/>
        </a:xfrm>
        <a:prstGeom prst="rect">
          <a:avLst/>
        </a:prstGeom>
        <a:solidFill>
          <a:schemeClr val="bg1"/>
        </a:solidFill>
        <a:ln w="762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資機材・施設の整備は、整備活動中に必要とするので</a:t>
          </a:r>
          <a:r>
            <a:rPr kumimoji="1" lang="ja-JP" altLang="en-US" sz="1600" b="1">
              <a:solidFill>
                <a:schemeClr val="tx1"/>
              </a:solidFill>
            </a:rPr>
            <a:t>開始前</a:t>
          </a:r>
          <a:r>
            <a:rPr kumimoji="1" lang="ja-JP" altLang="en-US" sz="1600">
              <a:solidFill>
                <a:schemeClr val="tx1"/>
              </a:solidFill>
            </a:rPr>
            <a:t>に購入する計画を立ててください。作業完了後の購入は「交付金対象外」です。</a:t>
          </a:r>
        </a:p>
      </xdr:txBody>
    </xdr:sp>
    <xdr:clientData/>
  </xdr:twoCellAnchor>
  <xdr:twoCellAnchor>
    <xdr:from>
      <xdr:col>27</xdr:col>
      <xdr:colOff>531285</xdr:colOff>
      <xdr:row>76</xdr:row>
      <xdr:rowOff>192232</xdr:rowOff>
    </xdr:from>
    <xdr:to>
      <xdr:col>28</xdr:col>
      <xdr:colOff>678008</xdr:colOff>
      <xdr:row>76</xdr:row>
      <xdr:rowOff>192232</xdr:rowOff>
    </xdr:to>
    <xdr:cxnSp macro="">
      <xdr:nvCxnSpPr>
        <xdr:cNvPr id="3" name="直線矢印コネクタ 2">
          <a:extLst>
            <a:ext uri="{FF2B5EF4-FFF2-40B4-BE49-F238E27FC236}">
              <a16:creationId xmlns:a16="http://schemas.microsoft.com/office/drawing/2014/main" id="{5B3F9E20-44EB-4D69-88BA-DE4A4ACC7B76}"/>
            </a:ext>
          </a:extLst>
        </xdr:cNvPr>
        <xdr:cNvCxnSpPr/>
      </xdr:nvCxnSpPr>
      <xdr:spPr>
        <a:xfrm>
          <a:off x="8393740" y="18757323"/>
          <a:ext cx="839450"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554914</xdr:colOff>
      <xdr:row>76</xdr:row>
      <xdr:rowOff>182706</xdr:rowOff>
    </xdr:from>
    <xdr:to>
      <xdr:col>30</xdr:col>
      <xdr:colOff>190904</xdr:colOff>
      <xdr:row>76</xdr:row>
      <xdr:rowOff>182708</xdr:rowOff>
    </xdr:to>
    <xdr:cxnSp macro="">
      <xdr:nvCxnSpPr>
        <xdr:cNvPr id="4" name="直線矢印コネクタ 3">
          <a:extLst>
            <a:ext uri="{FF2B5EF4-FFF2-40B4-BE49-F238E27FC236}">
              <a16:creationId xmlns:a16="http://schemas.microsoft.com/office/drawing/2014/main" id="{06C9CB55-E93A-4B39-9D72-472B32762F47}"/>
            </a:ext>
          </a:extLst>
        </xdr:cNvPr>
        <xdr:cNvCxnSpPr/>
      </xdr:nvCxnSpPr>
      <xdr:spPr>
        <a:xfrm flipV="1">
          <a:off x="9802823" y="18747797"/>
          <a:ext cx="328717" cy="2"/>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218538</xdr:colOff>
      <xdr:row>77</xdr:row>
      <xdr:rowOff>54473</xdr:rowOff>
    </xdr:from>
    <xdr:to>
      <xdr:col>27</xdr:col>
      <xdr:colOff>361950</xdr:colOff>
      <xdr:row>78</xdr:row>
      <xdr:rowOff>75562</xdr:rowOff>
    </xdr:to>
    <xdr:sp macro="" textlink="">
      <xdr:nvSpPr>
        <xdr:cNvPr id="5" name="正方形/長方形 4">
          <a:extLst>
            <a:ext uri="{FF2B5EF4-FFF2-40B4-BE49-F238E27FC236}">
              <a16:creationId xmlns:a16="http://schemas.microsoft.com/office/drawing/2014/main" id="{FAC7F9D5-927D-4C7A-9571-A999F0001B14}"/>
            </a:ext>
          </a:extLst>
        </xdr:cNvPr>
        <xdr:cNvSpPr/>
      </xdr:nvSpPr>
      <xdr:spPr>
        <a:xfrm>
          <a:off x="6743163" y="17304248"/>
          <a:ext cx="1515012" cy="26873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現地の林況調査</a:t>
          </a:r>
        </a:p>
      </xdr:txBody>
    </xdr:sp>
    <xdr:clientData/>
  </xdr:twoCellAnchor>
  <xdr:twoCellAnchor>
    <xdr:from>
      <xdr:col>25</xdr:col>
      <xdr:colOff>178321</xdr:colOff>
      <xdr:row>78</xdr:row>
      <xdr:rowOff>185706</xdr:rowOff>
    </xdr:from>
    <xdr:to>
      <xdr:col>28</xdr:col>
      <xdr:colOff>600074</xdr:colOff>
      <xdr:row>78</xdr:row>
      <xdr:rowOff>438150</xdr:rowOff>
    </xdr:to>
    <xdr:sp macro="" textlink="">
      <xdr:nvSpPr>
        <xdr:cNvPr id="6" name="正方形/長方形 5">
          <a:extLst>
            <a:ext uri="{FF2B5EF4-FFF2-40B4-BE49-F238E27FC236}">
              <a16:creationId xmlns:a16="http://schemas.microsoft.com/office/drawing/2014/main" id="{B6137026-5B36-4A59-A3DA-39E47529CA0B}"/>
            </a:ext>
          </a:extLst>
        </xdr:cNvPr>
        <xdr:cNvSpPr/>
      </xdr:nvSpPr>
      <xdr:spPr>
        <a:xfrm>
          <a:off x="6702946" y="17683131"/>
          <a:ext cx="2479153" cy="25244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活動計画の実施のための話し合い</a:t>
          </a:r>
        </a:p>
      </xdr:txBody>
    </xdr:sp>
    <xdr:clientData/>
  </xdr:twoCellAnchor>
  <xdr:twoCellAnchor>
    <xdr:from>
      <xdr:col>26</xdr:col>
      <xdr:colOff>503407</xdr:colOff>
      <xdr:row>90</xdr:row>
      <xdr:rowOff>140251</xdr:rowOff>
    </xdr:from>
    <xdr:to>
      <xdr:col>28</xdr:col>
      <xdr:colOff>192201</xdr:colOff>
      <xdr:row>90</xdr:row>
      <xdr:rowOff>419253</xdr:rowOff>
    </xdr:to>
    <xdr:sp macro="" textlink="">
      <xdr:nvSpPr>
        <xdr:cNvPr id="7" name="正方形/長方形 6">
          <a:extLst>
            <a:ext uri="{FF2B5EF4-FFF2-40B4-BE49-F238E27FC236}">
              <a16:creationId xmlns:a16="http://schemas.microsoft.com/office/drawing/2014/main" id="{01020481-B0EE-4B54-B919-662FE010616A}"/>
            </a:ext>
          </a:extLst>
        </xdr:cNvPr>
        <xdr:cNvSpPr/>
      </xdr:nvSpPr>
      <xdr:spPr>
        <a:xfrm>
          <a:off x="7742407" y="23952751"/>
          <a:ext cx="1049508" cy="27900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作業道作設</a:t>
          </a:r>
        </a:p>
      </xdr:txBody>
    </xdr:sp>
    <xdr:clientData/>
  </xdr:twoCellAnchor>
  <xdr:twoCellAnchor>
    <xdr:from>
      <xdr:col>25</xdr:col>
      <xdr:colOff>84869</xdr:colOff>
      <xdr:row>90</xdr:row>
      <xdr:rowOff>140252</xdr:rowOff>
    </xdr:from>
    <xdr:to>
      <xdr:col>26</xdr:col>
      <xdr:colOff>394907</xdr:colOff>
      <xdr:row>90</xdr:row>
      <xdr:rowOff>395612</xdr:rowOff>
    </xdr:to>
    <xdr:sp macro="" textlink="">
      <xdr:nvSpPr>
        <xdr:cNvPr id="8" name="正方形/長方形 7">
          <a:extLst>
            <a:ext uri="{FF2B5EF4-FFF2-40B4-BE49-F238E27FC236}">
              <a16:creationId xmlns:a16="http://schemas.microsoft.com/office/drawing/2014/main" id="{E9521758-B42C-4FFE-AA22-2539ADFBECE0}"/>
            </a:ext>
          </a:extLst>
        </xdr:cNvPr>
        <xdr:cNvSpPr/>
      </xdr:nvSpPr>
      <xdr:spPr>
        <a:xfrm>
          <a:off x="6643512" y="23952752"/>
          <a:ext cx="990395" cy="25536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作業道補修</a:t>
          </a:r>
        </a:p>
      </xdr:txBody>
    </xdr:sp>
    <xdr:clientData/>
  </xdr:twoCellAnchor>
  <xdr:twoCellAnchor>
    <xdr:from>
      <xdr:col>28</xdr:col>
      <xdr:colOff>172174</xdr:colOff>
      <xdr:row>83</xdr:row>
      <xdr:rowOff>61250</xdr:rowOff>
    </xdr:from>
    <xdr:to>
      <xdr:col>30</xdr:col>
      <xdr:colOff>55198</xdr:colOff>
      <xdr:row>83</xdr:row>
      <xdr:rowOff>354257</xdr:rowOff>
    </xdr:to>
    <xdr:sp macro="" textlink="">
      <xdr:nvSpPr>
        <xdr:cNvPr id="9" name="正方形/長方形 8">
          <a:extLst>
            <a:ext uri="{FF2B5EF4-FFF2-40B4-BE49-F238E27FC236}">
              <a16:creationId xmlns:a16="http://schemas.microsoft.com/office/drawing/2014/main" id="{EAB07BA8-DA7C-4882-8C2B-6CD3C1E6B086}"/>
            </a:ext>
          </a:extLst>
        </xdr:cNvPr>
        <xdr:cNvSpPr/>
      </xdr:nvSpPr>
      <xdr:spPr>
        <a:xfrm>
          <a:off x="8727356" y="20946977"/>
          <a:ext cx="1268478" cy="2930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灌木の刈払</a:t>
          </a:r>
        </a:p>
      </xdr:txBody>
    </xdr:sp>
    <xdr:clientData/>
  </xdr:twoCellAnchor>
  <xdr:twoCellAnchor>
    <xdr:from>
      <xdr:col>33</xdr:col>
      <xdr:colOff>658266</xdr:colOff>
      <xdr:row>83</xdr:row>
      <xdr:rowOff>123477</xdr:rowOff>
    </xdr:from>
    <xdr:to>
      <xdr:col>34</xdr:col>
      <xdr:colOff>654130</xdr:colOff>
      <xdr:row>83</xdr:row>
      <xdr:rowOff>388441</xdr:rowOff>
    </xdr:to>
    <xdr:sp macro="" textlink="">
      <xdr:nvSpPr>
        <xdr:cNvPr id="10" name="正方形/長方形 9">
          <a:extLst>
            <a:ext uri="{FF2B5EF4-FFF2-40B4-BE49-F238E27FC236}">
              <a16:creationId xmlns:a16="http://schemas.microsoft.com/office/drawing/2014/main" id="{48C49141-550E-46AC-9DDB-D92FE9743FA7}"/>
            </a:ext>
          </a:extLst>
        </xdr:cNvPr>
        <xdr:cNvSpPr/>
      </xdr:nvSpPr>
      <xdr:spPr>
        <a:xfrm>
          <a:off x="12659766" y="21350620"/>
          <a:ext cx="676221" cy="2649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加工</a:t>
          </a:r>
        </a:p>
      </xdr:txBody>
    </xdr:sp>
    <xdr:clientData/>
  </xdr:twoCellAnchor>
  <xdr:twoCellAnchor>
    <xdr:from>
      <xdr:col>38</xdr:col>
      <xdr:colOff>48447</xdr:colOff>
      <xdr:row>82</xdr:row>
      <xdr:rowOff>144929</xdr:rowOff>
    </xdr:from>
    <xdr:to>
      <xdr:col>39</xdr:col>
      <xdr:colOff>15892</xdr:colOff>
      <xdr:row>82</xdr:row>
      <xdr:rowOff>419037</xdr:rowOff>
    </xdr:to>
    <xdr:sp macro="" textlink="">
      <xdr:nvSpPr>
        <xdr:cNvPr id="11" name="正方形/長方形 10">
          <a:extLst>
            <a:ext uri="{FF2B5EF4-FFF2-40B4-BE49-F238E27FC236}">
              <a16:creationId xmlns:a16="http://schemas.microsoft.com/office/drawing/2014/main" id="{06F45D48-DA2B-4EA8-A2D9-7070848E9C28}"/>
            </a:ext>
          </a:extLst>
        </xdr:cNvPr>
        <xdr:cNvSpPr/>
      </xdr:nvSpPr>
      <xdr:spPr>
        <a:xfrm>
          <a:off x="15451733" y="20909429"/>
          <a:ext cx="647802" cy="2741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搬出</a:t>
          </a:r>
        </a:p>
      </xdr:txBody>
    </xdr:sp>
    <xdr:clientData/>
  </xdr:twoCellAnchor>
  <xdr:twoCellAnchor>
    <xdr:from>
      <xdr:col>27</xdr:col>
      <xdr:colOff>675644</xdr:colOff>
      <xdr:row>77</xdr:row>
      <xdr:rowOff>78893</xdr:rowOff>
    </xdr:from>
    <xdr:to>
      <xdr:col>30</xdr:col>
      <xdr:colOff>67931</xdr:colOff>
      <xdr:row>78</xdr:row>
      <xdr:rowOff>73601</xdr:rowOff>
    </xdr:to>
    <xdr:sp macro="" textlink="">
      <xdr:nvSpPr>
        <xdr:cNvPr id="13" name="正方形/長方形 12">
          <a:extLst>
            <a:ext uri="{FF2B5EF4-FFF2-40B4-BE49-F238E27FC236}">
              <a16:creationId xmlns:a16="http://schemas.microsoft.com/office/drawing/2014/main" id="{6D7C8403-0AD7-44DA-8588-F3E207ADE5F3}"/>
            </a:ext>
          </a:extLst>
        </xdr:cNvPr>
        <xdr:cNvSpPr/>
      </xdr:nvSpPr>
      <xdr:spPr>
        <a:xfrm>
          <a:off x="8538099" y="18886438"/>
          <a:ext cx="1470468" cy="23716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モニタリング調査</a:t>
          </a:r>
        </a:p>
      </xdr:txBody>
    </xdr:sp>
    <xdr:clientData/>
  </xdr:twoCellAnchor>
  <xdr:twoCellAnchor>
    <xdr:from>
      <xdr:col>25</xdr:col>
      <xdr:colOff>395799</xdr:colOff>
      <xdr:row>83</xdr:row>
      <xdr:rowOff>84535</xdr:rowOff>
    </xdr:from>
    <xdr:to>
      <xdr:col>26</xdr:col>
      <xdr:colOff>569462</xdr:colOff>
      <xdr:row>83</xdr:row>
      <xdr:rowOff>357284</xdr:rowOff>
    </xdr:to>
    <xdr:sp macro="" textlink="">
      <xdr:nvSpPr>
        <xdr:cNvPr id="14" name="正方形/長方形 13">
          <a:extLst>
            <a:ext uri="{FF2B5EF4-FFF2-40B4-BE49-F238E27FC236}">
              <a16:creationId xmlns:a16="http://schemas.microsoft.com/office/drawing/2014/main" id="{F7E45398-99F5-4DBD-AF47-00B4449E237E}"/>
            </a:ext>
          </a:extLst>
        </xdr:cNvPr>
        <xdr:cNvSpPr/>
      </xdr:nvSpPr>
      <xdr:spPr>
        <a:xfrm>
          <a:off x="6872799" y="20970262"/>
          <a:ext cx="866390" cy="2727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間伐</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156594</xdr:colOff>
      <xdr:row>86</xdr:row>
      <xdr:rowOff>203613</xdr:rowOff>
    </xdr:from>
    <xdr:to>
      <xdr:col>27</xdr:col>
      <xdr:colOff>75598</xdr:colOff>
      <xdr:row>87</xdr:row>
      <xdr:rowOff>6042</xdr:rowOff>
    </xdr:to>
    <xdr:sp macro="" textlink="">
      <xdr:nvSpPr>
        <xdr:cNvPr id="15" name="正方形/長方形 14">
          <a:extLst>
            <a:ext uri="{FF2B5EF4-FFF2-40B4-BE49-F238E27FC236}">
              <a16:creationId xmlns:a16="http://schemas.microsoft.com/office/drawing/2014/main" id="{D9D7003F-44AB-45E3-843B-48E0EDB21324}"/>
            </a:ext>
          </a:extLst>
        </xdr:cNvPr>
        <xdr:cNvSpPr/>
      </xdr:nvSpPr>
      <xdr:spPr>
        <a:xfrm>
          <a:off x="6715237" y="22600970"/>
          <a:ext cx="1279718" cy="26507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チッパー処理</a:t>
          </a:r>
        </a:p>
      </xdr:txBody>
    </xdr:sp>
    <xdr:clientData/>
  </xdr:twoCellAnchor>
  <xdr:twoCellAnchor>
    <xdr:from>
      <xdr:col>14</xdr:col>
      <xdr:colOff>0</xdr:colOff>
      <xdr:row>85</xdr:row>
      <xdr:rowOff>247650</xdr:rowOff>
    </xdr:from>
    <xdr:to>
      <xdr:col>24</xdr:col>
      <xdr:colOff>0</xdr:colOff>
      <xdr:row>85</xdr:row>
      <xdr:rowOff>247650</xdr:rowOff>
    </xdr:to>
    <xdr:cxnSp macro="">
      <xdr:nvCxnSpPr>
        <xdr:cNvPr id="16" name="直線矢印コネクタ 15">
          <a:extLst>
            <a:ext uri="{FF2B5EF4-FFF2-40B4-BE49-F238E27FC236}">
              <a16:creationId xmlns:a16="http://schemas.microsoft.com/office/drawing/2014/main" id="{05BCFCE3-3850-4A16-88FA-C61F09FDD0AB}"/>
            </a:ext>
          </a:extLst>
        </xdr:cNvPr>
        <xdr:cNvCxnSpPr/>
      </xdr:nvCxnSpPr>
      <xdr:spPr>
        <a:xfrm>
          <a:off x="4048125" y="20345400"/>
          <a:ext cx="2095500" cy="0"/>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128578</xdr:colOff>
      <xdr:row>76</xdr:row>
      <xdr:rowOff>173182</xdr:rowOff>
    </xdr:from>
    <xdr:to>
      <xdr:col>27</xdr:col>
      <xdr:colOff>417699</xdr:colOff>
      <xdr:row>76</xdr:row>
      <xdr:rowOff>173182</xdr:rowOff>
    </xdr:to>
    <xdr:cxnSp macro="">
      <xdr:nvCxnSpPr>
        <xdr:cNvPr id="17" name="直線矢印コネクタ 16">
          <a:extLst>
            <a:ext uri="{FF2B5EF4-FFF2-40B4-BE49-F238E27FC236}">
              <a16:creationId xmlns:a16="http://schemas.microsoft.com/office/drawing/2014/main" id="{75B720EF-C1D8-4A6D-A277-8D10BF3C291C}"/>
            </a:ext>
          </a:extLst>
        </xdr:cNvPr>
        <xdr:cNvCxnSpPr/>
      </xdr:nvCxnSpPr>
      <xdr:spPr>
        <a:xfrm>
          <a:off x="6605578" y="18738273"/>
          <a:ext cx="1674576"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683739</xdr:colOff>
      <xdr:row>78</xdr:row>
      <xdr:rowOff>208990</xdr:rowOff>
    </xdr:from>
    <xdr:to>
      <xdr:col>30</xdr:col>
      <xdr:colOff>516664</xdr:colOff>
      <xdr:row>79</xdr:row>
      <xdr:rowOff>8387</xdr:rowOff>
    </xdr:to>
    <xdr:sp macro="" textlink="">
      <xdr:nvSpPr>
        <xdr:cNvPr id="18" name="正方形/長方形 17">
          <a:extLst>
            <a:ext uri="{FF2B5EF4-FFF2-40B4-BE49-F238E27FC236}">
              <a16:creationId xmlns:a16="http://schemas.microsoft.com/office/drawing/2014/main" id="{54B5EEA3-18ED-4ED1-B84A-1B6CDA620CCC}"/>
            </a:ext>
          </a:extLst>
        </xdr:cNvPr>
        <xdr:cNvSpPr/>
      </xdr:nvSpPr>
      <xdr:spPr>
        <a:xfrm>
          <a:off x="9265764" y="17706415"/>
          <a:ext cx="1204525" cy="25659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25</xdr:col>
      <xdr:colOff>195828</xdr:colOff>
      <xdr:row>81</xdr:row>
      <xdr:rowOff>202867</xdr:rowOff>
    </xdr:from>
    <xdr:to>
      <xdr:col>27</xdr:col>
      <xdr:colOff>465897</xdr:colOff>
      <xdr:row>81</xdr:row>
      <xdr:rowOff>202867</xdr:rowOff>
    </xdr:to>
    <xdr:cxnSp macro="">
      <xdr:nvCxnSpPr>
        <xdr:cNvPr id="19" name="直線矢印コネクタ 18">
          <a:extLst>
            <a:ext uri="{FF2B5EF4-FFF2-40B4-BE49-F238E27FC236}">
              <a16:creationId xmlns:a16="http://schemas.microsoft.com/office/drawing/2014/main" id="{66015451-2C63-4697-883D-BA75195A278E}"/>
            </a:ext>
          </a:extLst>
        </xdr:cNvPr>
        <xdr:cNvCxnSpPr/>
      </xdr:nvCxnSpPr>
      <xdr:spPr>
        <a:xfrm>
          <a:off x="6672828" y="20395867"/>
          <a:ext cx="1655524"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180223</xdr:colOff>
      <xdr:row>86</xdr:row>
      <xdr:rowOff>204672</xdr:rowOff>
    </xdr:from>
    <xdr:to>
      <xdr:col>28</xdr:col>
      <xdr:colOff>350709</xdr:colOff>
      <xdr:row>87</xdr:row>
      <xdr:rowOff>29248</xdr:rowOff>
    </xdr:to>
    <xdr:sp macro="" textlink="">
      <xdr:nvSpPr>
        <xdr:cNvPr id="20" name="正方形/長方形 19">
          <a:extLst>
            <a:ext uri="{FF2B5EF4-FFF2-40B4-BE49-F238E27FC236}">
              <a16:creationId xmlns:a16="http://schemas.microsoft.com/office/drawing/2014/main" id="{D907DC49-7699-45BF-8A12-B478150DA994}"/>
            </a:ext>
          </a:extLst>
        </xdr:cNvPr>
        <xdr:cNvSpPr/>
      </xdr:nvSpPr>
      <xdr:spPr>
        <a:xfrm>
          <a:off x="8099580" y="22602029"/>
          <a:ext cx="850843" cy="28721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竹伐採</a:t>
          </a:r>
        </a:p>
      </xdr:txBody>
    </xdr:sp>
    <xdr:clientData/>
  </xdr:twoCellAnchor>
  <xdr:twoCellAnchor>
    <xdr:from>
      <xdr:col>27</xdr:col>
      <xdr:colOff>663873</xdr:colOff>
      <xdr:row>81</xdr:row>
      <xdr:rowOff>189109</xdr:rowOff>
    </xdr:from>
    <xdr:to>
      <xdr:col>28</xdr:col>
      <xdr:colOff>378302</xdr:colOff>
      <xdr:row>81</xdr:row>
      <xdr:rowOff>192284</xdr:rowOff>
    </xdr:to>
    <xdr:cxnSp macro="">
      <xdr:nvCxnSpPr>
        <xdr:cNvPr id="21" name="直線矢印コネクタ 20">
          <a:extLst>
            <a:ext uri="{FF2B5EF4-FFF2-40B4-BE49-F238E27FC236}">
              <a16:creationId xmlns:a16="http://schemas.microsoft.com/office/drawing/2014/main" id="{C8F43B9C-1D89-4AC6-8BDE-AE3ECAD58831}"/>
            </a:ext>
          </a:extLst>
        </xdr:cNvPr>
        <xdr:cNvCxnSpPr/>
      </xdr:nvCxnSpPr>
      <xdr:spPr>
        <a:xfrm>
          <a:off x="8526328" y="20382109"/>
          <a:ext cx="407156"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49689</xdr:colOff>
      <xdr:row>76</xdr:row>
      <xdr:rowOff>182706</xdr:rowOff>
    </xdr:from>
    <xdr:to>
      <xdr:col>29</xdr:col>
      <xdr:colOff>444654</xdr:colOff>
      <xdr:row>76</xdr:row>
      <xdr:rowOff>185881</xdr:rowOff>
    </xdr:to>
    <xdr:cxnSp macro="">
      <xdr:nvCxnSpPr>
        <xdr:cNvPr id="22" name="直線矢印コネクタ 21">
          <a:extLst>
            <a:ext uri="{FF2B5EF4-FFF2-40B4-BE49-F238E27FC236}">
              <a16:creationId xmlns:a16="http://schemas.microsoft.com/office/drawing/2014/main" id="{DBEC3ED7-6C59-408C-BD62-151E00969239}"/>
            </a:ext>
          </a:extLst>
        </xdr:cNvPr>
        <xdr:cNvCxnSpPr/>
      </xdr:nvCxnSpPr>
      <xdr:spPr>
        <a:xfrm>
          <a:off x="9297598" y="18747797"/>
          <a:ext cx="394965"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662665</xdr:colOff>
      <xdr:row>83</xdr:row>
      <xdr:rowOff>76069</xdr:rowOff>
    </xdr:from>
    <xdr:to>
      <xdr:col>28</xdr:col>
      <xdr:colOff>99150</xdr:colOff>
      <xdr:row>83</xdr:row>
      <xdr:rowOff>348818</xdr:rowOff>
    </xdr:to>
    <xdr:sp macro="" textlink="">
      <xdr:nvSpPr>
        <xdr:cNvPr id="23" name="正方形/長方形 22">
          <a:extLst>
            <a:ext uri="{FF2B5EF4-FFF2-40B4-BE49-F238E27FC236}">
              <a16:creationId xmlns:a16="http://schemas.microsoft.com/office/drawing/2014/main" id="{F72518F2-FA2D-4200-AD42-8937861C4789}"/>
            </a:ext>
          </a:extLst>
        </xdr:cNvPr>
        <xdr:cNvSpPr/>
      </xdr:nvSpPr>
      <xdr:spPr>
        <a:xfrm>
          <a:off x="7832392" y="20961796"/>
          <a:ext cx="821940" cy="2727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除伐</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246724</xdr:colOff>
      <xdr:row>82</xdr:row>
      <xdr:rowOff>138794</xdr:rowOff>
    </xdr:from>
    <xdr:to>
      <xdr:col>27</xdr:col>
      <xdr:colOff>129745</xdr:colOff>
      <xdr:row>82</xdr:row>
      <xdr:rowOff>412120</xdr:rowOff>
    </xdr:to>
    <xdr:sp macro="" textlink="">
      <xdr:nvSpPr>
        <xdr:cNvPr id="24" name="正方形/長方形 23">
          <a:extLst>
            <a:ext uri="{FF2B5EF4-FFF2-40B4-BE49-F238E27FC236}">
              <a16:creationId xmlns:a16="http://schemas.microsoft.com/office/drawing/2014/main" id="{F78F3412-5CBA-4E5F-9A86-07461C927CDF}"/>
            </a:ext>
          </a:extLst>
        </xdr:cNvPr>
        <xdr:cNvSpPr/>
      </xdr:nvSpPr>
      <xdr:spPr>
        <a:xfrm>
          <a:off x="6723724" y="20574249"/>
          <a:ext cx="1268476" cy="27332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枯損木の除去</a:t>
          </a:r>
        </a:p>
      </xdr:txBody>
    </xdr:sp>
    <xdr:clientData/>
  </xdr:twoCellAnchor>
  <xdr:twoCellAnchor>
    <xdr:from>
      <xdr:col>27</xdr:col>
      <xdr:colOff>205792</xdr:colOff>
      <xdr:row>82</xdr:row>
      <xdr:rowOff>138794</xdr:rowOff>
    </xdr:from>
    <xdr:to>
      <xdr:col>29</xdr:col>
      <xdr:colOff>88814</xdr:colOff>
      <xdr:row>82</xdr:row>
      <xdr:rowOff>412120</xdr:rowOff>
    </xdr:to>
    <xdr:sp macro="" textlink="">
      <xdr:nvSpPr>
        <xdr:cNvPr id="25" name="正方形/長方形 24">
          <a:extLst>
            <a:ext uri="{FF2B5EF4-FFF2-40B4-BE49-F238E27FC236}">
              <a16:creationId xmlns:a16="http://schemas.microsoft.com/office/drawing/2014/main" id="{A70BABBF-B2A6-4B67-9EF3-73582CB6AEA2}"/>
            </a:ext>
          </a:extLst>
        </xdr:cNvPr>
        <xdr:cNvSpPr/>
      </xdr:nvSpPr>
      <xdr:spPr>
        <a:xfrm>
          <a:off x="8068247" y="20574249"/>
          <a:ext cx="1268476" cy="27332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風倒木の除去</a:t>
          </a:r>
        </a:p>
      </xdr:txBody>
    </xdr:sp>
    <xdr:clientData/>
  </xdr:twoCellAnchor>
  <xdr:twoCellAnchor>
    <xdr:from>
      <xdr:col>29</xdr:col>
      <xdr:colOff>130089</xdr:colOff>
      <xdr:row>82</xdr:row>
      <xdr:rowOff>138794</xdr:rowOff>
    </xdr:from>
    <xdr:to>
      <xdr:col>31</xdr:col>
      <xdr:colOff>163243</xdr:colOff>
      <xdr:row>82</xdr:row>
      <xdr:rowOff>412120</xdr:rowOff>
    </xdr:to>
    <xdr:sp macro="" textlink="">
      <xdr:nvSpPr>
        <xdr:cNvPr id="26" name="正方形/長方形 25">
          <a:extLst>
            <a:ext uri="{FF2B5EF4-FFF2-40B4-BE49-F238E27FC236}">
              <a16:creationId xmlns:a16="http://schemas.microsoft.com/office/drawing/2014/main" id="{B8561491-B76E-43CF-8E54-5E10B936E960}"/>
            </a:ext>
          </a:extLst>
        </xdr:cNvPr>
        <xdr:cNvSpPr/>
      </xdr:nvSpPr>
      <xdr:spPr>
        <a:xfrm>
          <a:off x="9377998" y="20574249"/>
          <a:ext cx="1418609" cy="27332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鳥獣防護柵設置</a:t>
          </a:r>
        </a:p>
      </xdr:txBody>
    </xdr:sp>
    <xdr:clientData/>
  </xdr:twoCellAnchor>
  <xdr:twoCellAnchor>
    <xdr:from>
      <xdr:col>28</xdr:col>
      <xdr:colOff>470150</xdr:colOff>
      <xdr:row>86</xdr:row>
      <xdr:rowOff>200439</xdr:rowOff>
    </xdr:from>
    <xdr:to>
      <xdr:col>30</xdr:col>
      <xdr:colOff>341532</xdr:colOff>
      <xdr:row>87</xdr:row>
      <xdr:rowOff>25015</xdr:rowOff>
    </xdr:to>
    <xdr:sp macro="" textlink="">
      <xdr:nvSpPr>
        <xdr:cNvPr id="27" name="正方形/長方形 26">
          <a:extLst>
            <a:ext uri="{FF2B5EF4-FFF2-40B4-BE49-F238E27FC236}">
              <a16:creationId xmlns:a16="http://schemas.microsoft.com/office/drawing/2014/main" id="{0E34EFB1-A0BD-49D4-B43F-95FE812EB0AE}"/>
            </a:ext>
          </a:extLst>
        </xdr:cNvPr>
        <xdr:cNvSpPr/>
      </xdr:nvSpPr>
      <xdr:spPr>
        <a:xfrm>
          <a:off x="9069864" y="22597796"/>
          <a:ext cx="1232097" cy="28721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枯竹除去</a:t>
          </a:r>
        </a:p>
      </xdr:txBody>
    </xdr:sp>
    <xdr:clientData/>
  </xdr:twoCellAnchor>
  <xdr:twoCellAnchor>
    <xdr:from>
      <xdr:col>27</xdr:col>
      <xdr:colOff>168580</xdr:colOff>
      <xdr:row>87</xdr:row>
      <xdr:rowOff>103331</xdr:rowOff>
    </xdr:from>
    <xdr:to>
      <xdr:col>28</xdr:col>
      <xdr:colOff>360233</xdr:colOff>
      <xdr:row>88</xdr:row>
      <xdr:rowOff>137465</xdr:rowOff>
    </xdr:to>
    <xdr:sp macro="" textlink="">
      <xdr:nvSpPr>
        <xdr:cNvPr id="28" name="正方形/長方形 27">
          <a:extLst>
            <a:ext uri="{FF2B5EF4-FFF2-40B4-BE49-F238E27FC236}">
              <a16:creationId xmlns:a16="http://schemas.microsoft.com/office/drawing/2014/main" id="{A794FFC8-76C6-446E-A638-4DE37E415931}"/>
            </a:ext>
          </a:extLst>
        </xdr:cNvPr>
        <xdr:cNvSpPr/>
      </xdr:nvSpPr>
      <xdr:spPr>
        <a:xfrm>
          <a:off x="8087937" y="22963331"/>
          <a:ext cx="872010" cy="27906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p>
      </xdr:txBody>
    </xdr:sp>
    <xdr:clientData/>
  </xdr:twoCellAnchor>
  <xdr:twoCellAnchor>
    <xdr:from>
      <xdr:col>29</xdr:col>
      <xdr:colOff>4052</xdr:colOff>
      <xdr:row>80</xdr:row>
      <xdr:rowOff>435393</xdr:rowOff>
    </xdr:from>
    <xdr:to>
      <xdr:col>30</xdr:col>
      <xdr:colOff>143851</xdr:colOff>
      <xdr:row>80</xdr:row>
      <xdr:rowOff>435393</xdr:rowOff>
    </xdr:to>
    <xdr:cxnSp macro="">
      <xdr:nvCxnSpPr>
        <xdr:cNvPr id="29" name="直線矢印コネクタ 28">
          <a:extLst>
            <a:ext uri="{FF2B5EF4-FFF2-40B4-BE49-F238E27FC236}">
              <a16:creationId xmlns:a16="http://schemas.microsoft.com/office/drawing/2014/main" id="{B7E5576F-AF5C-4484-BBBF-A175F66030A5}"/>
            </a:ext>
          </a:extLst>
        </xdr:cNvPr>
        <xdr:cNvCxnSpPr/>
      </xdr:nvCxnSpPr>
      <xdr:spPr>
        <a:xfrm>
          <a:off x="9251961" y="20178120"/>
          <a:ext cx="832526"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162504</xdr:colOff>
      <xdr:row>85</xdr:row>
      <xdr:rowOff>230677</xdr:rowOff>
    </xdr:from>
    <xdr:to>
      <xdr:col>28</xdr:col>
      <xdr:colOff>600586</xdr:colOff>
      <xdr:row>85</xdr:row>
      <xdr:rowOff>230677</xdr:rowOff>
    </xdr:to>
    <xdr:cxnSp macro="">
      <xdr:nvCxnSpPr>
        <xdr:cNvPr id="30" name="直線矢印コネクタ 29">
          <a:extLst>
            <a:ext uri="{FF2B5EF4-FFF2-40B4-BE49-F238E27FC236}">
              <a16:creationId xmlns:a16="http://schemas.microsoft.com/office/drawing/2014/main" id="{FFB4D096-2305-4A5B-BF46-E12AE3C4FB8D}"/>
            </a:ext>
          </a:extLst>
        </xdr:cNvPr>
        <xdr:cNvCxnSpPr/>
      </xdr:nvCxnSpPr>
      <xdr:spPr>
        <a:xfrm>
          <a:off x="6721147" y="22165391"/>
          <a:ext cx="247915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172029</xdr:colOff>
      <xdr:row>86</xdr:row>
      <xdr:rowOff>25164</xdr:rowOff>
    </xdr:from>
    <xdr:to>
      <xdr:col>27</xdr:col>
      <xdr:colOff>451266</xdr:colOff>
      <xdr:row>86</xdr:row>
      <xdr:rowOff>25164</xdr:rowOff>
    </xdr:to>
    <xdr:cxnSp macro="">
      <xdr:nvCxnSpPr>
        <xdr:cNvPr id="31" name="直線矢印コネクタ 30">
          <a:extLst>
            <a:ext uri="{FF2B5EF4-FFF2-40B4-BE49-F238E27FC236}">
              <a16:creationId xmlns:a16="http://schemas.microsoft.com/office/drawing/2014/main" id="{B45F2A7A-A443-494C-A725-739956617FC8}"/>
            </a:ext>
          </a:extLst>
        </xdr:cNvPr>
        <xdr:cNvCxnSpPr/>
      </xdr:nvCxnSpPr>
      <xdr:spPr>
        <a:xfrm>
          <a:off x="6730672" y="22422521"/>
          <a:ext cx="1639951"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590812</xdr:colOff>
      <xdr:row>86</xdr:row>
      <xdr:rowOff>32572</xdr:rowOff>
    </xdr:from>
    <xdr:to>
      <xdr:col>28</xdr:col>
      <xdr:colOff>312168</xdr:colOff>
      <xdr:row>86</xdr:row>
      <xdr:rowOff>35747</xdr:rowOff>
    </xdr:to>
    <xdr:cxnSp macro="">
      <xdr:nvCxnSpPr>
        <xdr:cNvPr id="32" name="直線矢印コネクタ 31">
          <a:extLst>
            <a:ext uri="{FF2B5EF4-FFF2-40B4-BE49-F238E27FC236}">
              <a16:creationId xmlns:a16="http://schemas.microsoft.com/office/drawing/2014/main" id="{16A66C16-C4EC-4879-ACC5-F46DDABA3BD7}"/>
            </a:ext>
          </a:extLst>
        </xdr:cNvPr>
        <xdr:cNvCxnSpPr/>
      </xdr:nvCxnSpPr>
      <xdr:spPr>
        <a:xfrm>
          <a:off x="8510169" y="22429929"/>
          <a:ext cx="401713"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8978</xdr:colOff>
      <xdr:row>85</xdr:row>
      <xdr:rowOff>235968</xdr:rowOff>
    </xdr:from>
    <xdr:to>
      <xdr:col>30</xdr:col>
      <xdr:colOff>148776</xdr:colOff>
      <xdr:row>85</xdr:row>
      <xdr:rowOff>235968</xdr:rowOff>
    </xdr:to>
    <xdr:cxnSp macro="">
      <xdr:nvCxnSpPr>
        <xdr:cNvPr id="33" name="直線矢印コネクタ 32">
          <a:extLst>
            <a:ext uri="{FF2B5EF4-FFF2-40B4-BE49-F238E27FC236}">
              <a16:creationId xmlns:a16="http://schemas.microsoft.com/office/drawing/2014/main" id="{35B83460-C041-4600-B95B-2DACF9C5272B}"/>
            </a:ext>
          </a:extLst>
        </xdr:cNvPr>
        <xdr:cNvCxnSpPr/>
      </xdr:nvCxnSpPr>
      <xdr:spPr>
        <a:xfrm>
          <a:off x="9289049" y="22170682"/>
          <a:ext cx="820156"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6333</xdr:colOff>
      <xdr:row>80</xdr:row>
      <xdr:rowOff>304457</xdr:rowOff>
    </xdr:from>
    <xdr:to>
      <xdr:col>37</xdr:col>
      <xdr:colOff>444415</xdr:colOff>
      <xdr:row>80</xdr:row>
      <xdr:rowOff>304457</xdr:rowOff>
    </xdr:to>
    <xdr:cxnSp macro="">
      <xdr:nvCxnSpPr>
        <xdr:cNvPr id="34" name="直線矢印コネクタ 33">
          <a:extLst>
            <a:ext uri="{FF2B5EF4-FFF2-40B4-BE49-F238E27FC236}">
              <a16:creationId xmlns:a16="http://schemas.microsoft.com/office/drawing/2014/main" id="{5A717EE8-02B2-4D4A-87E9-3847B0915D88}"/>
            </a:ext>
          </a:extLst>
        </xdr:cNvPr>
        <xdr:cNvCxnSpPr/>
      </xdr:nvCxnSpPr>
      <xdr:spPr>
        <a:xfrm>
          <a:off x="12688190" y="20361386"/>
          <a:ext cx="2479154"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675049</xdr:colOff>
      <xdr:row>81</xdr:row>
      <xdr:rowOff>119849</xdr:rowOff>
    </xdr:from>
    <xdr:to>
      <xdr:col>36</xdr:col>
      <xdr:colOff>264761</xdr:colOff>
      <xdr:row>81</xdr:row>
      <xdr:rowOff>119849</xdr:rowOff>
    </xdr:to>
    <xdr:cxnSp macro="">
      <xdr:nvCxnSpPr>
        <xdr:cNvPr id="35" name="直線矢印コネクタ 34">
          <a:extLst>
            <a:ext uri="{FF2B5EF4-FFF2-40B4-BE49-F238E27FC236}">
              <a16:creationId xmlns:a16="http://schemas.microsoft.com/office/drawing/2014/main" id="{12DC0227-B53A-4C8E-8590-00CBA681EB26}"/>
            </a:ext>
          </a:extLst>
        </xdr:cNvPr>
        <xdr:cNvCxnSpPr/>
      </xdr:nvCxnSpPr>
      <xdr:spPr>
        <a:xfrm>
          <a:off x="12676549" y="20639420"/>
          <a:ext cx="163078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306034</xdr:colOff>
      <xdr:row>81</xdr:row>
      <xdr:rowOff>130282</xdr:rowOff>
    </xdr:from>
    <xdr:to>
      <xdr:col>37</xdr:col>
      <xdr:colOff>36557</xdr:colOff>
      <xdr:row>81</xdr:row>
      <xdr:rowOff>133457</xdr:rowOff>
    </xdr:to>
    <xdr:cxnSp macro="">
      <xdr:nvCxnSpPr>
        <xdr:cNvPr id="36" name="直線矢印コネクタ 35">
          <a:extLst>
            <a:ext uri="{FF2B5EF4-FFF2-40B4-BE49-F238E27FC236}">
              <a16:creationId xmlns:a16="http://schemas.microsoft.com/office/drawing/2014/main" id="{A6BA59D9-2503-4E1F-BA78-4FC632E6C9FF}"/>
            </a:ext>
          </a:extLst>
        </xdr:cNvPr>
        <xdr:cNvCxnSpPr/>
      </xdr:nvCxnSpPr>
      <xdr:spPr>
        <a:xfrm>
          <a:off x="14348605" y="20649853"/>
          <a:ext cx="410881"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528024</xdr:colOff>
      <xdr:row>80</xdr:row>
      <xdr:rowOff>299163</xdr:rowOff>
    </xdr:from>
    <xdr:to>
      <xdr:col>38</xdr:col>
      <xdr:colOff>662381</xdr:colOff>
      <xdr:row>80</xdr:row>
      <xdr:rowOff>299163</xdr:rowOff>
    </xdr:to>
    <xdr:cxnSp macro="">
      <xdr:nvCxnSpPr>
        <xdr:cNvPr id="37" name="直線矢印コネクタ 36">
          <a:extLst>
            <a:ext uri="{FF2B5EF4-FFF2-40B4-BE49-F238E27FC236}">
              <a16:creationId xmlns:a16="http://schemas.microsoft.com/office/drawing/2014/main" id="{4DCFEA7D-0087-4DF4-A41E-747F0395B3FD}"/>
            </a:ext>
          </a:extLst>
        </xdr:cNvPr>
        <xdr:cNvCxnSpPr/>
      </xdr:nvCxnSpPr>
      <xdr:spPr>
        <a:xfrm>
          <a:off x="15250953" y="20356092"/>
          <a:ext cx="814714"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128109</xdr:colOff>
      <xdr:row>88</xdr:row>
      <xdr:rowOff>402970</xdr:rowOff>
    </xdr:from>
    <xdr:to>
      <xdr:col>28</xdr:col>
      <xdr:colOff>566192</xdr:colOff>
      <xdr:row>88</xdr:row>
      <xdr:rowOff>402970</xdr:rowOff>
    </xdr:to>
    <xdr:cxnSp macro="">
      <xdr:nvCxnSpPr>
        <xdr:cNvPr id="38" name="直線矢印コネクタ 37">
          <a:extLst>
            <a:ext uri="{FF2B5EF4-FFF2-40B4-BE49-F238E27FC236}">
              <a16:creationId xmlns:a16="http://schemas.microsoft.com/office/drawing/2014/main" id="{3C2F292C-2C3C-428F-8393-6E7DD895379F}"/>
            </a:ext>
          </a:extLst>
        </xdr:cNvPr>
        <xdr:cNvCxnSpPr/>
      </xdr:nvCxnSpPr>
      <xdr:spPr>
        <a:xfrm>
          <a:off x="6686752" y="23507899"/>
          <a:ext cx="2479154"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179967</xdr:colOff>
      <xdr:row>89</xdr:row>
      <xdr:rowOff>168172</xdr:rowOff>
    </xdr:from>
    <xdr:to>
      <xdr:col>27</xdr:col>
      <xdr:colOff>450036</xdr:colOff>
      <xdr:row>89</xdr:row>
      <xdr:rowOff>168172</xdr:rowOff>
    </xdr:to>
    <xdr:cxnSp macro="">
      <xdr:nvCxnSpPr>
        <xdr:cNvPr id="39" name="直線矢印コネクタ 38">
          <a:extLst>
            <a:ext uri="{FF2B5EF4-FFF2-40B4-BE49-F238E27FC236}">
              <a16:creationId xmlns:a16="http://schemas.microsoft.com/office/drawing/2014/main" id="{F623E7F4-704B-4D2A-8391-7D024F2BFC0B}"/>
            </a:ext>
          </a:extLst>
        </xdr:cNvPr>
        <xdr:cNvCxnSpPr/>
      </xdr:nvCxnSpPr>
      <xdr:spPr>
        <a:xfrm>
          <a:off x="6738610" y="23735743"/>
          <a:ext cx="163078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606311</xdr:colOff>
      <xdr:row>89</xdr:row>
      <xdr:rowOff>164997</xdr:rowOff>
    </xdr:from>
    <xdr:to>
      <xdr:col>28</xdr:col>
      <xdr:colOff>327667</xdr:colOff>
      <xdr:row>89</xdr:row>
      <xdr:rowOff>168172</xdr:rowOff>
    </xdr:to>
    <xdr:cxnSp macro="">
      <xdr:nvCxnSpPr>
        <xdr:cNvPr id="40" name="直線矢印コネクタ 39">
          <a:extLst>
            <a:ext uri="{FF2B5EF4-FFF2-40B4-BE49-F238E27FC236}">
              <a16:creationId xmlns:a16="http://schemas.microsoft.com/office/drawing/2014/main" id="{088AA2F8-9AA8-4B66-AEEB-28628D4E4070}"/>
            </a:ext>
          </a:extLst>
        </xdr:cNvPr>
        <xdr:cNvCxnSpPr/>
      </xdr:nvCxnSpPr>
      <xdr:spPr>
        <a:xfrm>
          <a:off x="8525668" y="23732568"/>
          <a:ext cx="401713"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649801</xdr:colOff>
      <xdr:row>88</xdr:row>
      <xdr:rowOff>397677</xdr:rowOff>
    </xdr:from>
    <xdr:to>
      <xdr:col>30</xdr:col>
      <xdr:colOff>103800</xdr:colOff>
      <xdr:row>88</xdr:row>
      <xdr:rowOff>397677</xdr:rowOff>
    </xdr:to>
    <xdr:cxnSp macro="">
      <xdr:nvCxnSpPr>
        <xdr:cNvPr id="41" name="直線矢印コネクタ 40">
          <a:extLst>
            <a:ext uri="{FF2B5EF4-FFF2-40B4-BE49-F238E27FC236}">
              <a16:creationId xmlns:a16="http://schemas.microsoft.com/office/drawing/2014/main" id="{3C27F3B7-07AC-44CF-9B9E-7CABABE0810A}"/>
            </a:ext>
          </a:extLst>
        </xdr:cNvPr>
        <xdr:cNvCxnSpPr/>
      </xdr:nvCxnSpPr>
      <xdr:spPr>
        <a:xfrm>
          <a:off x="9249515" y="23502606"/>
          <a:ext cx="814714"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588416</xdr:colOff>
      <xdr:row>82</xdr:row>
      <xdr:rowOff>114237</xdr:rowOff>
    </xdr:from>
    <xdr:to>
      <xdr:col>35</xdr:col>
      <xdr:colOff>476881</xdr:colOff>
      <xdr:row>82</xdr:row>
      <xdr:rowOff>412687</xdr:rowOff>
    </xdr:to>
    <xdr:sp macro="" textlink="">
      <xdr:nvSpPr>
        <xdr:cNvPr id="42" name="正方形/長方形 41">
          <a:extLst>
            <a:ext uri="{FF2B5EF4-FFF2-40B4-BE49-F238E27FC236}">
              <a16:creationId xmlns:a16="http://schemas.microsoft.com/office/drawing/2014/main" id="{D1AE02CA-8AB5-4EBF-B36C-9E08E196F9E7}"/>
            </a:ext>
          </a:extLst>
        </xdr:cNvPr>
        <xdr:cNvSpPr/>
      </xdr:nvSpPr>
      <xdr:spPr>
        <a:xfrm>
          <a:off x="12589916" y="20878737"/>
          <a:ext cx="1249179" cy="29845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雑草木の刈払</a:t>
          </a:r>
        </a:p>
      </xdr:txBody>
    </xdr:sp>
    <xdr:clientData/>
  </xdr:twoCellAnchor>
  <xdr:twoCellAnchor>
    <xdr:from>
      <xdr:col>30</xdr:col>
      <xdr:colOff>129280</xdr:colOff>
      <xdr:row>83</xdr:row>
      <xdr:rowOff>65487</xdr:rowOff>
    </xdr:from>
    <xdr:to>
      <xdr:col>31</xdr:col>
      <xdr:colOff>258492</xdr:colOff>
      <xdr:row>83</xdr:row>
      <xdr:rowOff>345795</xdr:rowOff>
    </xdr:to>
    <xdr:sp macro="" textlink="">
      <xdr:nvSpPr>
        <xdr:cNvPr id="43" name="正方形/長方形 42">
          <a:extLst>
            <a:ext uri="{FF2B5EF4-FFF2-40B4-BE49-F238E27FC236}">
              <a16:creationId xmlns:a16="http://schemas.microsoft.com/office/drawing/2014/main" id="{A23CFE4F-A760-442A-8F71-08234902EE59}"/>
            </a:ext>
          </a:extLst>
        </xdr:cNvPr>
        <xdr:cNvSpPr/>
      </xdr:nvSpPr>
      <xdr:spPr>
        <a:xfrm>
          <a:off x="10069916" y="20951214"/>
          <a:ext cx="821940" cy="2803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36</xdr:col>
      <xdr:colOff>652508</xdr:colOff>
      <xdr:row>82</xdr:row>
      <xdr:rowOff>135404</xdr:rowOff>
    </xdr:from>
    <xdr:to>
      <xdr:col>37</xdr:col>
      <xdr:colOff>644137</xdr:colOff>
      <xdr:row>82</xdr:row>
      <xdr:rowOff>421155</xdr:rowOff>
    </xdr:to>
    <xdr:sp macro="" textlink="">
      <xdr:nvSpPr>
        <xdr:cNvPr id="44" name="正方形/長方形 43">
          <a:extLst>
            <a:ext uri="{FF2B5EF4-FFF2-40B4-BE49-F238E27FC236}">
              <a16:creationId xmlns:a16="http://schemas.microsoft.com/office/drawing/2014/main" id="{FF1B717C-CA88-48CB-A78C-0DAA927A5C0A}"/>
            </a:ext>
          </a:extLst>
        </xdr:cNvPr>
        <xdr:cNvSpPr/>
      </xdr:nvSpPr>
      <xdr:spPr>
        <a:xfrm>
          <a:off x="14695079" y="20899904"/>
          <a:ext cx="671987" cy="28575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35</xdr:col>
      <xdr:colOff>570439</xdr:colOff>
      <xdr:row>82</xdr:row>
      <xdr:rowOff>135403</xdr:rowOff>
    </xdr:from>
    <xdr:to>
      <xdr:col>36</xdr:col>
      <xdr:colOff>589008</xdr:colOff>
      <xdr:row>82</xdr:row>
      <xdr:rowOff>421154</xdr:rowOff>
    </xdr:to>
    <xdr:sp macro="" textlink="">
      <xdr:nvSpPr>
        <xdr:cNvPr id="45" name="正方形/長方形 44">
          <a:extLst>
            <a:ext uri="{FF2B5EF4-FFF2-40B4-BE49-F238E27FC236}">
              <a16:creationId xmlns:a16="http://schemas.microsoft.com/office/drawing/2014/main" id="{2D4379B8-DBA5-4757-B07F-1A30FB7B2C2F}"/>
            </a:ext>
          </a:extLst>
        </xdr:cNvPr>
        <xdr:cNvSpPr/>
      </xdr:nvSpPr>
      <xdr:spPr>
        <a:xfrm>
          <a:off x="13932653" y="20899903"/>
          <a:ext cx="698926" cy="28575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伐採</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35</xdr:col>
      <xdr:colOff>146130</xdr:colOff>
      <xdr:row>83</xdr:row>
      <xdr:rowOff>136177</xdr:rowOff>
    </xdr:from>
    <xdr:to>
      <xdr:col>36</xdr:col>
      <xdr:colOff>138969</xdr:colOff>
      <xdr:row>83</xdr:row>
      <xdr:rowOff>401141</xdr:rowOff>
    </xdr:to>
    <xdr:sp macro="" textlink="">
      <xdr:nvSpPr>
        <xdr:cNvPr id="46" name="正方形/長方形 45">
          <a:extLst>
            <a:ext uri="{FF2B5EF4-FFF2-40B4-BE49-F238E27FC236}">
              <a16:creationId xmlns:a16="http://schemas.microsoft.com/office/drawing/2014/main" id="{272669FA-72DC-49EE-A098-48DB1358E000}"/>
            </a:ext>
          </a:extLst>
        </xdr:cNvPr>
        <xdr:cNvSpPr/>
      </xdr:nvSpPr>
      <xdr:spPr>
        <a:xfrm>
          <a:off x="13508344" y="21363320"/>
          <a:ext cx="673196" cy="2649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採取</a:t>
          </a:r>
        </a:p>
      </xdr:txBody>
    </xdr:sp>
    <xdr:clientData/>
  </xdr:twoCellAnchor>
  <xdr:twoCellAnchor>
    <xdr:from>
      <xdr:col>36</xdr:col>
      <xdr:colOff>240569</xdr:colOff>
      <xdr:row>83</xdr:row>
      <xdr:rowOff>136176</xdr:rowOff>
    </xdr:from>
    <xdr:to>
      <xdr:col>37</xdr:col>
      <xdr:colOff>236431</xdr:colOff>
      <xdr:row>83</xdr:row>
      <xdr:rowOff>401140</xdr:rowOff>
    </xdr:to>
    <xdr:sp macro="" textlink="">
      <xdr:nvSpPr>
        <xdr:cNvPr id="47" name="正方形/長方形 46">
          <a:extLst>
            <a:ext uri="{FF2B5EF4-FFF2-40B4-BE49-F238E27FC236}">
              <a16:creationId xmlns:a16="http://schemas.microsoft.com/office/drawing/2014/main" id="{633BCC67-2450-48B0-9F6E-32C33AB69058}"/>
            </a:ext>
          </a:extLst>
        </xdr:cNvPr>
        <xdr:cNvSpPr/>
      </xdr:nvSpPr>
      <xdr:spPr>
        <a:xfrm>
          <a:off x="14283140" y="21363319"/>
          <a:ext cx="676220" cy="2649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植付</a:t>
          </a:r>
        </a:p>
      </xdr:txBody>
    </xdr:sp>
    <xdr:clientData/>
  </xdr:twoCellAnchor>
  <xdr:twoCellAnchor>
    <xdr:from>
      <xdr:col>25</xdr:col>
      <xdr:colOff>82753</xdr:colOff>
      <xdr:row>91</xdr:row>
      <xdr:rowOff>1966</xdr:rowOff>
    </xdr:from>
    <xdr:to>
      <xdr:col>26</xdr:col>
      <xdr:colOff>211967</xdr:colOff>
      <xdr:row>92</xdr:row>
      <xdr:rowOff>14435</xdr:rowOff>
    </xdr:to>
    <xdr:sp macro="" textlink="">
      <xdr:nvSpPr>
        <xdr:cNvPr id="48" name="正方形/長方形 47">
          <a:extLst>
            <a:ext uri="{FF2B5EF4-FFF2-40B4-BE49-F238E27FC236}">
              <a16:creationId xmlns:a16="http://schemas.microsoft.com/office/drawing/2014/main" id="{E758214A-21BC-4F77-9142-06A08F018C0B}"/>
            </a:ext>
          </a:extLst>
        </xdr:cNvPr>
        <xdr:cNvSpPr/>
      </xdr:nvSpPr>
      <xdr:spPr>
        <a:xfrm>
          <a:off x="6641396" y="24277109"/>
          <a:ext cx="809571" cy="25739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歩道補修</a:t>
          </a:r>
        </a:p>
      </xdr:txBody>
    </xdr:sp>
    <xdr:clientData/>
  </xdr:twoCellAnchor>
  <xdr:twoCellAnchor>
    <xdr:from>
      <xdr:col>26</xdr:col>
      <xdr:colOff>310239</xdr:colOff>
      <xdr:row>91</xdr:row>
      <xdr:rowOff>23133</xdr:rowOff>
    </xdr:from>
    <xdr:to>
      <xdr:col>27</xdr:col>
      <xdr:colOff>439452</xdr:colOff>
      <xdr:row>92</xdr:row>
      <xdr:rowOff>35602</xdr:rowOff>
    </xdr:to>
    <xdr:sp macro="" textlink="">
      <xdr:nvSpPr>
        <xdr:cNvPr id="49" name="正方形/長方形 48">
          <a:extLst>
            <a:ext uri="{FF2B5EF4-FFF2-40B4-BE49-F238E27FC236}">
              <a16:creationId xmlns:a16="http://schemas.microsoft.com/office/drawing/2014/main" id="{876F7ECE-B5B7-47A1-B155-88C6016D66A5}"/>
            </a:ext>
          </a:extLst>
        </xdr:cNvPr>
        <xdr:cNvSpPr/>
      </xdr:nvSpPr>
      <xdr:spPr>
        <a:xfrm>
          <a:off x="7549239" y="24298276"/>
          <a:ext cx="809570" cy="25739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歩道作設</a:t>
          </a:r>
        </a:p>
      </xdr:txBody>
    </xdr:sp>
    <xdr:clientData/>
  </xdr:twoCellAnchor>
  <xdr:twoCellAnchor>
    <xdr:from>
      <xdr:col>28</xdr:col>
      <xdr:colOff>287450</xdr:colOff>
      <xdr:row>90</xdr:row>
      <xdr:rowOff>130726</xdr:rowOff>
    </xdr:from>
    <xdr:to>
      <xdr:col>30</xdr:col>
      <xdr:colOff>331189</xdr:colOff>
      <xdr:row>90</xdr:row>
      <xdr:rowOff>409728</xdr:rowOff>
    </xdr:to>
    <xdr:sp macro="" textlink="">
      <xdr:nvSpPr>
        <xdr:cNvPr id="50" name="正方形/長方形 49">
          <a:extLst>
            <a:ext uri="{FF2B5EF4-FFF2-40B4-BE49-F238E27FC236}">
              <a16:creationId xmlns:a16="http://schemas.microsoft.com/office/drawing/2014/main" id="{E3452ABA-E7E4-4282-884A-2163B7D256BB}"/>
            </a:ext>
          </a:extLst>
        </xdr:cNvPr>
        <xdr:cNvSpPr/>
      </xdr:nvSpPr>
      <xdr:spPr>
        <a:xfrm>
          <a:off x="8887164" y="23943226"/>
          <a:ext cx="1404454" cy="27900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鳥獣防護柵設置</a:t>
          </a:r>
        </a:p>
      </xdr:txBody>
    </xdr:sp>
    <xdr:clientData/>
  </xdr:twoCellAnchor>
  <xdr:twoCellAnchor>
    <xdr:from>
      <xdr:col>27</xdr:col>
      <xdr:colOff>575620</xdr:colOff>
      <xdr:row>91</xdr:row>
      <xdr:rowOff>44299</xdr:rowOff>
    </xdr:from>
    <xdr:to>
      <xdr:col>29</xdr:col>
      <xdr:colOff>619357</xdr:colOff>
      <xdr:row>92</xdr:row>
      <xdr:rowOff>77935</xdr:rowOff>
    </xdr:to>
    <xdr:sp macro="" textlink="">
      <xdr:nvSpPr>
        <xdr:cNvPr id="51" name="正方形/長方形 50">
          <a:extLst>
            <a:ext uri="{FF2B5EF4-FFF2-40B4-BE49-F238E27FC236}">
              <a16:creationId xmlns:a16="http://schemas.microsoft.com/office/drawing/2014/main" id="{6757A425-C4CE-4B02-86E3-F273D34865F1}"/>
            </a:ext>
          </a:extLst>
        </xdr:cNvPr>
        <xdr:cNvSpPr/>
      </xdr:nvSpPr>
      <xdr:spPr>
        <a:xfrm>
          <a:off x="8494977" y="24319442"/>
          <a:ext cx="1404451" cy="2785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鳥獣防護柵補修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55843</xdr:colOff>
      <xdr:row>91</xdr:row>
      <xdr:rowOff>12549</xdr:rowOff>
    </xdr:from>
    <xdr:to>
      <xdr:col>32</xdr:col>
      <xdr:colOff>322008</xdr:colOff>
      <xdr:row>92</xdr:row>
      <xdr:rowOff>46185</xdr:rowOff>
    </xdr:to>
    <xdr:sp macro="" textlink="">
      <xdr:nvSpPr>
        <xdr:cNvPr id="52" name="正方形/長方形 51">
          <a:extLst>
            <a:ext uri="{FF2B5EF4-FFF2-40B4-BE49-F238E27FC236}">
              <a16:creationId xmlns:a16="http://schemas.microsoft.com/office/drawing/2014/main" id="{F18DB867-2D1B-45BF-BBE7-B9BEE19C39A8}"/>
            </a:ext>
          </a:extLst>
        </xdr:cNvPr>
        <xdr:cNvSpPr/>
      </xdr:nvSpPr>
      <xdr:spPr>
        <a:xfrm>
          <a:off x="10016272" y="24287692"/>
          <a:ext cx="1626879" cy="27856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37</xdr:col>
      <xdr:colOff>368368</xdr:colOff>
      <xdr:row>83</xdr:row>
      <xdr:rowOff>115010</xdr:rowOff>
    </xdr:from>
    <xdr:to>
      <xdr:col>39</xdr:col>
      <xdr:colOff>631937</xdr:colOff>
      <xdr:row>83</xdr:row>
      <xdr:rowOff>389499</xdr:rowOff>
    </xdr:to>
    <xdr:sp macro="" textlink="">
      <xdr:nvSpPr>
        <xdr:cNvPr id="53" name="正方形/長方形 52">
          <a:extLst>
            <a:ext uri="{FF2B5EF4-FFF2-40B4-BE49-F238E27FC236}">
              <a16:creationId xmlns:a16="http://schemas.microsoft.com/office/drawing/2014/main" id="{D4AC2160-CF2C-4794-AC79-CB3E455149D6}"/>
            </a:ext>
          </a:extLst>
        </xdr:cNvPr>
        <xdr:cNvSpPr/>
      </xdr:nvSpPr>
      <xdr:spPr>
        <a:xfrm>
          <a:off x="15091297" y="21342153"/>
          <a:ext cx="1624283" cy="27448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28</xdr:col>
      <xdr:colOff>424793</xdr:colOff>
      <xdr:row>87</xdr:row>
      <xdr:rowOff>113913</xdr:rowOff>
    </xdr:from>
    <xdr:to>
      <xdr:col>31</xdr:col>
      <xdr:colOff>17173</xdr:colOff>
      <xdr:row>88</xdr:row>
      <xdr:rowOff>142754</xdr:rowOff>
    </xdr:to>
    <xdr:sp macro="" textlink="">
      <xdr:nvSpPr>
        <xdr:cNvPr id="54" name="正方形/長方形 53">
          <a:extLst>
            <a:ext uri="{FF2B5EF4-FFF2-40B4-BE49-F238E27FC236}">
              <a16:creationId xmlns:a16="http://schemas.microsoft.com/office/drawing/2014/main" id="{0CA1AC04-5DDF-47A5-B35D-332FB4466B75}"/>
            </a:ext>
          </a:extLst>
        </xdr:cNvPr>
        <xdr:cNvSpPr/>
      </xdr:nvSpPr>
      <xdr:spPr>
        <a:xfrm>
          <a:off x="9024507" y="22973913"/>
          <a:ext cx="1633452" cy="2737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31</xdr:col>
      <xdr:colOff>216160</xdr:colOff>
      <xdr:row>82</xdr:row>
      <xdr:rowOff>138794</xdr:rowOff>
    </xdr:from>
    <xdr:to>
      <xdr:col>33</xdr:col>
      <xdr:colOff>485171</xdr:colOff>
      <xdr:row>82</xdr:row>
      <xdr:rowOff>398361</xdr:rowOff>
    </xdr:to>
    <xdr:sp macro="" textlink="">
      <xdr:nvSpPr>
        <xdr:cNvPr id="55" name="正方形/長方形 54">
          <a:extLst>
            <a:ext uri="{FF2B5EF4-FFF2-40B4-BE49-F238E27FC236}">
              <a16:creationId xmlns:a16="http://schemas.microsoft.com/office/drawing/2014/main" id="{1E66AADE-4930-4220-B136-9DBAA688F7E8}"/>
            </a:ext>
          </a:extLst>
        </xdr:cNvPr>
        <xdr:cNvSpPr/>
      </xdr:nvSpPr>
      <xdr:spPr>
        <a:xfrm>
          <a:off x="10849524" y="20574249"/>
          <a:ext cx="1654465" cy="25956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25</xdr:col>
      <xdr:colOff>56903</xdr:colOff>
      <xdr:row>97</xdr:row>
      <xdr:rowOff>193772</xdr:rowOff>
    </xdr:from>
    <xdr:to>
      <xdr:col>26</xdr:col>
      <xdr:colOff>206583</xdr:colOff>
      <xdr:row>97</xdr:row>
      <xdr:rowOff>193772</xdr:rowOff>
    </xdr:to>
    <xdr:cxnSp macro="">
      <xdr:nvCxnSpPr>
        <xdr:cNvPr id="57" name="直線矢印コネクタ 56">
          <a:extLst>
            <a:ext uri="{FF2B5EF4-FFF2-40B4-BE49-F238E27FC236}">
              <a16:creationId xmlns:a16="http://schemas.microsoft.com/office/drawing/2014/main" id="{F3284BB4-24FA-43FF-92ED-969B685E93E9}"/>
            </a:ext>
          </a:extLst>
        </xdr:cNvPr>
        <xdr:cNvCxnSpPr/>
      </xdr:nvCxnSpPr>
      <xdr:spPr>
        <a:xfrm>
          <a:off x="6615546" y="26156201"/>
          <a:ext cx="830037"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328057</xdr:colOff>
      <xdr:row>99</xdr:row>
      <xdr:rowOff>3120</xdr:rowOff>
    </xdr:from>
    <xdr:to>
      <xdr:col>31</xdr:col>
      <xdr:colOff>42279</xdr:colOff>
      <xdr:row>100</xdr:row>
      <xdr:rowOff>2722</xdr:rowOff>
    </xdr:to>
    <xdr:sp macro="" textlink="">
      <xdr:nvSpPr>
        <xdr:cNvPr id="58" name="正方形/長方形 57">
          <a:extLst>
            <a:ext uri="{FF2B5EF4-FFF2-40B4-BE49-F238E27FC236}">
              <a16:creationId xmlns:a16="http://schemas.microsoft.com/office/drawing/2014/main" id="{9082C88A-F1FB-4CDE-A74E-0491E436FB55}"/>
            </a:ext>
          </a:extLst>
        </xdr:cNvPr>
        <xdr:cNvSpPr/>
      </xdr:nvSpPr>
      <xdr:spPr>
        <a:xfrm>
          <a:off x="9608128" y="26455406"/>
          <a:ext cx="1074937" cy="24453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電気柵購入</a:t>
          </a:r>
        </a:p>
      </xdr:txBody>
    </xdr:sp>
    <xdr:clientData/>
  </xdr:twoCellAnchor>
  <xdr:twoCellAnchor>
    <xdr:from>
      <xdr:col>25</xdr:col>
      <xdr:colOff>135781</xdr:colOff>
      <xdr:row>92</xdr:row>
      <xdr:rowOff>403611</xdr:rowOff>
    </xdr:from>
    <xdr:to>
      <xdr:col>28</xdr:col>
      <xdr:colOff>527667</xdr:colOff>
      <xdr:row>92</xdr:row>
      <xdr:rowOff>403611</xdr:rowOff>
    </xdr:to>
    <xdr:cxnSp macro="">
      <xdr:nvCxnSpPr>
        <xdr:cNvPr id="59" name="直線矢印コネクタ 58">
          <a:extLst>
            <a:ext uri="{FF2B5EF4-FFF2-40B4-BE49-F238E27FC236}">
              <a16:creationId xmlns:a16="http://schemas.microsoft.com/office/drawing/2014/main" id="{14FBF989-230F-40CB-9781-7F4A22886732}"/>
            </a:ext>
          </a:extLst>
        </xdr:cNvPr>
        <xdr:cNvCxnSpPr/>
      </xdr:nvCxnSpPr>
      <xdr:spPr>
        <a:xfrm>
          <a:off x="6694424" y="24923682"/>
          <a:ext cx="2432957"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138847</xdr:colOff>
      <xdr:row>98</xdr:row>
      <xdr:rowOff>229673</xdr:rowOff>
    </xdr:from>
    <xdr:to>
      <xdr:col>27</xdr:col>
      <xdr:colOff>234097</xdr:colOff>
      <xdr:row>99</xdr:row>
      <xdr:rowOff>230332</xdr:rowOff>
    </xdr:to>
    <xdr:sp macro="" textlink="">
      <xdr:nvSpPr>
        <xdr:cNvPr id="60" name="正方形/長方形 59">
          <a:extLst>
            <a:ext uri="{FF2B5EF4-FFF2-40B4-BE49-F238E27FC236}">
              <a16:creationId xmlns:a16="http://schemas.microsoft.com/office/drawing/2014/main" id="{65D27B17-6A4F-4115-8875-742431FFB0AC}"/>
            </a:ext>
          </a:extLst>
        </xdr:cNvPr>
        <xdr:cNvSpPr/>
      </xdr:nvSpPr>
      <xdr:spPr>
        <a:xfrm>
          <a:off x="6697490" y="26437030"/>
          <a:ext cx="1455964" cy="24558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チェンソー１台購入</a:t>
          </a:r>
        </a:p>
      </xdr:txBody>
    </xdr:sp>
    <xdr:clientData/>
  </xdr:twoCellAnchor>
  <xdr:twoCellAnchor>
    <xdr:from>
      <xdr:col>25</xdr:col>
      <xdr:colOff>187639</xdr:colOff>
      <xdr:row>93</xdr:row>
      <xdr:rowOff>236076</xdr:rowOff>
    </xdr:from>
    <xdr:to>
      <xdr:col>28</xdr:col>
      <xdr:colOff>527667</xdr:colOff>
      <xdr:row>95</xdr:row>
      <xdr:rowOff>5719</xdr:rowOff>
    </xdr:to>
    <xdr:sp macro="" textlink="">
      <xdr:nvSpPr>
        <xdr:cNvPr id="61" name="正方形/長方形 60">
          <a:extLst>
            <a:ext uri="{FF2B5EF4-FFF2-40B4-BE49-F238E27FC236}">
              <a16:creationId xmlns:a16="http://schemas.microsoft.com/office/drawing/2014/main" id="{80A0A503-2DDD-4469-9A82-DB85947A85B1}"/>
            </a:ext>
          </a:extLst>
        </xdr:cNvPr>
        <xdr:cNvSpPr/>
      </xdr:nvSpPr>
      <xdr:spPr>
        <a:xfrm>
          <a:off x="6746282" y="25218790"/>
          <a:ext cx="2381099" cy="2595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地域外関係者の受け入れ準備</a:t>
          </a:r>
        </a:p>
      </xdr:txBody>
    </xdr:sp>
    <xdr:clientData/>
  </xdr:twoCellAnchor>
  <xdr:twoCellAnchor>
    <xdr:from>
      <xdr:col>27</xdr:col>
      <xdr:colOff>281627</xdr:colOff>
      <xdr:row>98</xdr:row>
      <xdr:rowOff>223321</xdr:rowOff>
    </xdr:from>
    <xdr:to>
      <xdr:col>29</xdr:col>
      <xdr:colOff>215445</xdr:colOff>
      <xdr:row>99</xdr:row>
      <xdr:rowOff>243047</xdr:rowOff>
    </xdr:to>
    <xdr:sp macro="" textlink="">
      <xdr:nvSpPr>
        <xdr:cNvPr id="63" name="正方形/長方形 62">
          <a:extLst>
            <a:ext uri="{FF2B5EF4-FFF2-40B4-BE49-F238E27FC236}">
              <a16:creationId xmlns:a16="http://schemas.microsoft.com/office/drawing/2014/main" id="{F9BD0DDE-AE3D-45AB-AAD8-3963DA4E358B}"/>
            </a:ext>
          </a:extLst>
        </xdr:cNvPr>
        <xdr:cNvSpPr/>
      </xdr:nvSpPr>
      <xdr:spPr>
        <a:xfrm>
          <a:off x="8200984" y="26430678"/>
          <a:ext cx="1294532" cy="26465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刈払機１台購入</a:t>
          </a:r>
        </a:p>
      </xdr:txBody>
    </xdr:sp>
    <xdr:clientData/>
  </xdr:twoCellAnchor>
  <xdr:twoCellAnchor>
    <xdr:from>
      <xdr:col>25</xdr:col>
      <xdr:colOff>104074</xdr:colOff>
      <xdr:row>100</xdr:row>
      <xdr:rowOff>202568</xdr:rowOff>
    </xdr:from>
    <xdr:to>
      <xdr:col>26</xdr:col>
      <xdr:colOff>526500</xdr:colOff>
      <xdr:row>102</xdr:row>
      <xdr:rowOff>210787</xdr:rowOff>
    </xdr:to>
    <xdr:sp macro="" textlink="">
      <xdr:nvSpPr>
        <xdr:cNvPr id="64" name="正方形/長方形 63">
          <a:extLst>
            <a:ext uri="{FF2B5EF4-FFF2-40B4-BE49-F238E27FC236}">
              <a16:creationId xmlns:a16="http://schemas.microsoft.com/office/drawing/2014/main" id="{3F5ECC31-4072-45D2-B7C5-1561D5053CDB}"/>
            </a:ext>
          </a:extLst>
        </xdr:cNvPr>
        <xdr:cNvSpPr/>
      </xdr:nvSpPr>
      <xdr:spPr>
        <a:xfrm>
          <a:off x="6662717" y="26899782"/>
          <a:ext cx="1102783" cy="25314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薪割機購入</a:t>
          </a:r>
        </a:p>
      </xdr:txBody>
    </xdr:sp>
    <xdr:clientData/>
  </xdr:twoCellAnchor>
  <xdr:twoCellAnchor>
    <xdr:from>
      <xdr:col>26</xdr:col>
      <xdr:colOff>621751</xdr:colOff>
      <xdr:row>100</xdr:row>
      <xdr:rowOff>202568</xdr:rowOff>
    </xdr:from>
    <xdr:to>
      <xdr:col>28</xdr:col>
      <xdr:colOff>583650</xdr:colOff>
      <xdr:row>102</xdr:row>
      <xdr:rowOff>210787</xdr:rowOff>
    </xdr:to>
    <xdr:sp macro="" textlink="">
      <xdr:nvSpPr>
        <xdr:cNvPr id="65" name="正方形/長方形 64">
          <a:extLst>
            <a:ext uri="{FF2B5EF4-FFF2-40B4-BE49-F238E27FC236}">
              <a16:creationId xmlns:a16="http://schemas.microsoft.com/office/drawing/2014/main" id="{8DE71125-3998-43DF-9D1E-FB5CFFBE5E65}"/>
            </a:ext>
          </a:extLst>
        </xdr:cNvPr>
        <xdr:cNvSpPr/>
      </xdr:nvSpPr>
      <xdr:spPr>
        <a:xfrm>
          <a:off x="7860751" y="26899782"/>
          <a:ext cx="1322613" cy="25314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林内作業車購入</a:t>
          </a:r>
        </a:p>
      </xdr:txBody>
    </xdr:sp>
    <xdr:clientData/>
  </xdr:twoCellAnchor>
  <xdr:twoCellAnchor>
    <xdr:from>
      <xdr:col>29</xdr:col>
      <xdr:colOff>34334</xdr:colOff>
      <xdr:row>100</xdr:row>
      <xdr:rowOff>147866</xdr:rowOff>
    </xdr:from>
    <xdr:to>
      <xdr:col>30</xdr:col>
      <xdr:colOff>409617</xdr:colOff>
      <xdr:row>102</xdr:row>
      <xdr:rowOff>155026</xdr:rowOff>
    </xdr:to>
    <xdr:sp macro="" textlink="">
      <xdr:nvSpPr>
        <xdr:cNvPr id="66" name="正方形/長方形 65">
          <a:extLst>
            <a:ext uri="{FF2B5EF4-FFF2-40B4-BE49-F238E27FC236}">
              <a16:creationId xmlns:a16="http://schemas.microsoft.com/office/drawing/2014/main" id="{C4B5B655-C18A-4606-9DC8-9A87D464C067}"/>
            </a:ext>
          </a:extLst>
        </xdr:cNvPr>
        <xdr:cNvSpPr/>
      </xdr:nvSpPr>
      <xdr:spPr>
        <a:xfrm>
          <a:off x="9314405" y="26845080"/>
          <a:ext cx="1055641" cy="25208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チッパー購入</a:t>
          </a:r>
        </a:p>
      </xdr:txBody>
    </xdr:sp>
    <xdr:clientData/>
  </xdr:twoCellAnchor>
  <xdr:twoCellAnchor>
    <xdr:from>
      <xdr:col>26</xdr:col>
      <xdr:colOff>343560</xdr:colOff>
      <xdr:row>97</xdr:row>
      <xdr:rowOff>225219</xdr:rowOff>
    </xdr:from>
    <xdr:to>
      <xdr:col>27</xdr:col>
      <xdr:colOff>57178</xdr:colOff>
      <xdr:row>97</xdr:row>
      <xdr:rowOff>225220</xdr:rowOff>
    </xdr:to>
    <xdr:cxnSp macro="">
      <xdr:nvCxnSpPr>
        <xdr:cNvPr id="67" name="直線矢印コネクタ 66">
          <a:extLst>
            <a:ext uri="{FF2B5EF4-FFF2-40B4-BE49-F238E27FC236}">
              <a16:creationId xmlns:a16="http://schemas.microsoft.com/office/drawing/2014/main" id="{4AE48B14-E9CB-467E-A83A-3655CA4B4BCA}"/>
            </a:ext>
          </a:extLst>
        </xdr:cNvPr>
        <xdr:cNvCxnSpPr/>
      </xdr:nvCxnSpPr>
      <xdr:spPr>
        <a:xfrm flipV="1">
          <a:off x="7582560" y="26187648"/>
          <a:ext cx="393975" cy="1"/>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185414</xdr:colOff>
      <xdr:row>97</xdr:row>
      <xdr:rowOff>225219</xdr:rowOff>
    </xdr:from>
    <xdr:to>
      <xdr:col>29</xdr:col>
      <xdr:colOff>61411</xdr:colOff>
      <xdr:row>97</xdr:row>
      <xdr:rowOff>225219</xdr:rowOff>
    </xdr:to>
    <xdr:cxnSp macro="">
      <xdr:nvCxnSpPr>
        <xdr:cNvPr id="68" name="直線矢印コネクタ 67">
          <a:extLst>
            <a:ext uri="{FF2B5EF4-FFF2-40B4-BE49-F238E27FC236}">
              <a16:creationId xmlns:a16="http://schemas.microsoft.com/office/drawing/2014/main" id="{DD1CA681-2345-4E70-812E-BB150B5242BF}"/>
            </a:ext>
          </a:extLst>
        </xdr:cNvPr>
        <xdr:cNvCxnSpPr/>
      </xdr:nvCxnSpPr>
      <xdr:spPr>
        <a:xfrm>
          <a:off x="8104771" y="26187648"/>
          <a:ext cx="1236711"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357906</xdr:colOff>
      <xdr:row>83</xdr:row>
      <xdr:rowOff>48642</xdr:rowOff>
    </xdr:from>
    <xdr:to>
      <xdr:col>33</xdr:col>
      <xdr:colOff>181662</xdr:colOff>
      <xdr:row>83</xdr:row>
      <xdr:rowOff>314204</xdr:rowOff>
    </xdr:to>
    <xdr:sp macro="" textlink="">
      <xdr:nvSpPr>
        <xdr:cNvPr id="69" name="正方形/長方形 68">
          <a:extLst>
            <a:ext uri="{FF2B5EF4-FFF2-40B4-BE49-F238E27FC236}">
              <a16:creationId xmlns:a16="http://schemas.microsoft.com/office/drawing/2014/main" id="{72615616-0DD5-4640-B198-630AEE055732}"/>
            </a:ext>
          </a:extLst>
        </xdr:cNvPr>
        <xdr:cNvSpPr/>
      </xdr:nvSpPr>
      <xdr:spPr>
        <a:xfrm>
          <a:off x="10991270" y="20934369"/>
          <a:ext cx="1209210" cy="26556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25</xdr:col>
      <xdr:colOff>216974</xdr:colOff>
      <xdr:row>87</xdr:row>
      <xdr:rowOff>100407</xdr:rowOff>
    </xdr:from>
    <xdr:to>
      <xdr:col>27</xdr:col>
      <xdr:colOff>40730</xdr:colOff>
      <xdr:row>88</xdr:row>
      <xdr:rowOff>123121</xdr:rowOff>
    </xdr:to>
    <xdr:sp macro="" textlink="">
      <xdr:nvSpPr>
        <xdr:cNvPr id="70" name="正方形/長方形 69">
          <a:extLst>
            <a:ext uri="{FF2B5EF4-FFF2-40B4-BE49-F238E27FC236}">
              <a16:creationId xmlns:a16="http://schemas.microsoft.com/office/drawing/2014/main" id="{85BEE19D-967E-478B-9451-58AE9D12C117}"/>
            </a:ext>
          </a:extLst>
        </xdr:cNvPr>
        <xdr:cNvSpPr/>
      </xdr:nvSpPr>
      <xdr:spPr>
        <a:xfrm>
          <a:off x="6775617" y="22960407"/>
          <a:ext cx="1184470" cy="26764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39</xdr:col>
      <xdr:colOff>127575</xdr:colOff>
      <xdr:row>82</xdr:row>
      <xdr:rowOff>145623</xdr:rowOff>
    </xdr:from>
    <xdr:to>
      <xdr:col>40</xdr:col>
      <xdr:colOff>631687</xdr:colOff>
      <xdr:row>82</xdr:row>
      <xdr:rowOff>416628</xdr:rowOff>
    </xdr:to>
    <xdr:sp macro="" textlink="">
      <xdr:nvSpPr>
        <xdr:cNvPr id="71" name="正方形/長方形 70">
          <a:extLst>
            <a:ext uri="{FF2B5EF4-FFF2-40B4-BE49-F238E27FC236}">
              <a16:creationId xmlns:a16="http://schemas.microsoft.com/office/drawing/2014/main" id="{703648A1-C387-4AA6-85E4-8A9CDEEF8F0E}"/>
            </a:ext>
          </a:extLst>
        </xdr:cNvPr>
        <xdr:cNvSpPr/>
      </xdr:nvSpPr>
      <xdr:spPr>
        <a:xfrm>
          <a:off x="16211218" y="20910123"/>
          <a:ext cx="1184469" cy="27100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25</xdr:col>
      <xdr:colOff>388543</xdr:colOff>
      <xdr:row>84</xdr:row>
      <xdr:rowOff>6172</xdr:rowOff>
    </xdr:from>
    <xdr:to>
      <xdr:col>26</xdr:col>
      <xdr:colOff>517757</xdr:colOff>
      <xdr:row>85</xdr:row>
      <xdr:rowOff>23835</xdr:rowOff>
    </xdr:to>
    <xdr:sp macro="" textlink="">
      <xdr:nvSpPr>
        <xdr:cNvPr id="72" name="正方形/長方形 71">
          <a:extLst>
            <a:ext uri="{FF2B5EF4-FFF2-40B4-BE49-F238E27FC236}">
              <a16:creationId xmlns:a16="http://schemas.microsoft.com/office/drawing/2014/main" id="{7A203466-19D2-4E86-A5CB-AD1156E14645}"/>
            </a:ext>
          </a:extLst>
        </xdr:cNvPr>
        <xdr:cNvSpPr/>
      </xdr:nvSpPr>
      <xdr:spPr>
        <a:xfrm>
          <a:off x="6865543" y="21342172"/>
          <a:ext cx="821941" cy="26011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歩道補修</a:t>
          </a:r>
        </a:p>
      </xdr:txBody>
    </xdr:sp>
    <xdr:clientData/>
  </xdr:twoCellAnchor>
  <xdr:twoCellAnchor>
    <xdr:from>
      <xdr:col>26</xdr:col>
      <xdr:colOff>616029</xdr:colOff>
      <xdr:row>84</xdr:row>
      <xdr:rowOff>27339</xdr:rowOff>
    </xdr:from>
    <xdr:to>
      <xdr:col>28</xdr:col>
      <xdr:colOff>59442</xdr:colOff>
      <xdr:row>85</xdr:row>
      <xdr:rowOff>45002</xdr:rowOff>
    </xdr:to>
    <xdr:sp macro="" textlink="">
      <xdr:nvSpPr>
        <xdr:cNvPr id="73" name="正方形/長方形 72">
          <a:extLst>
            <a:ext uri="{FF2B5EF4-FFF2-40B4-BE49-F238E27FC236}">
              <a16:creationId xmlns:a16="http://schemas.microsoft.com/office/drawing/2014/main" id="{5FC9CEAD-2EAB-4A3B-BB8A-7C9C2EAAEA7C}"/>
            </a:ext>
          </a:extLst>
        </xdr:cNvPr>
        <xdr:cNvSpPr/>
      </xdr:nvSpPr>
      <xdr:spPr>
        <a:xfrm>
          <a:off x="7785756" y="21363339"/>
          <a:ext cx="828868" cy="26011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歩道作設</a:t>
          </a:r>
        </a:p>
      </xdr:txBody>
    </xdr:sp>
    <xdr:clientData/>
  </xdr:twoCellAnchor>
  <xdr:twoCellAnchor>
    <xdr:from>
      <xdr:col>25</xdr:col>
      <xdr:colOff>155039</xdr:colOff>
      <xdr:row>95</xdr:row>
      <xdr:rowOff>73665</xdr:rowOff>
    </xdr:from>
    <xdr:to>
      <xdr:col>26</xdr:col>
      <xdr:colOff>669386</xdr:colOff>
      <xdr:row>96</xdr:row>
      <xdr:rowOff>116494</xdr:rowOff>
    </xdr:to>
    <xdr:sp macro="" textlink="">
      <xdr:nvSpPr>
        <xdr:cNvPr id="74" name="正方形/長方形 73">
          <a:extLst>
            <a:ext uri="{FF2B5EF4-FFF2-40B4-BE49-F238E27FC236}">
              <a16:creationId xmlns:a16="http://schemas.microsoft.com/office/drawing/2014/main" id="{B26C1060-2B44-4278-A5E9-6D1AAB85C0A6}"/>
            </a:ext>
          </a:extLst>
        </xdr:cNvPr>
        <xdr:cNvSpPr/>
      </xdr:nvSpPr>
      <xdr:spPr>
        <a:xfrm>
          <a:off x="6713682" y="25546236"/>
          <a:ext cx="1194704" cy="28775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受入環境整備</a:t>
          </a:r>
        </a:p>
      </xdr:txBody>
    </xdr:sp>
    <xdr:clientData/>
  </xdr:twoCellAnchor>
  <xdr:twoCellAnchor>
    <xdr:from>
      <xdr:col>24</xdr:col>
      <xdr:colOff>217715</xdr:colOff>
      <xdr:row>110</xdr:row>
      <xdr:rowOff>217714</xdr:rowOff>
    </xdr:from>
    <xdr:to>
      <xdr:col>28</xdr:col>
      <xdr:colOff>266033</xdr:colOff>
      <xdr:row>113</xdr:row>
      <xdr:rowOff>1384653</xdr:rowOff>
    </xdr:to>
    <xdr:sp macro="" textlink="">
      <xdr:nvSpPr>
        <xdr:cNvPr id="75" name="正方形/長方形 74">
          <a:extLst>
            <a:ext uri="{FF2B5EF4-FFF2-40B4-BE49-F238E27FC236}">
              <a16:creationId xmlns:a16="http://schemas.microsoft.com/office/drawing/2014/main" id="{AD5DE15C-722C-4B02-915B-CBA3077662E9}"/>
            </a:ext>
          </a:extLst>
        </xdr:cNvPr>
        <xdr:cNvSpPr/>
      </xdr:nvSpPr>
      <xdr:spPr>
        <a:xfrm>
          <a:off x="6395358" y="30493607"/>
          <a:ext cx="2470389" cy="1833689"/>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協定書は、写し（コピー）を提出。原本は、活動組織と森林所有者それぞれで保管すること。</a:t>
          </a:r>
        </a:p>
      </xdr:txBody>
    </xdr:sp>
    <xdr:clientData/>
  </xdr:twoCellAnchor>
  <xdr:twoCellAnchor>
    <xdr:from>
      <xdr:col>24</xdr:col>
      <xdr:colOff>204107</xdr:colOff>
      <xdr:row>113</xdr:row>
      <xdr:rowOff>1605643</xdr:rowOff>
    </xdr:from>
    <xdr:to>
      <xdr:col>28</xdr:col>
      <xdr:colOff>241217</xdr:colOff>
      <xdr:row>116</xdr:row>
      <xdr:rowOff>179879</xdr:rowOff>
    </xdr:to>
    <xdr:sp macro="" textlink="">
      <xdr:nvSpPr>
        <xdr:cNvPr id="76" name="正方形/長方形 75">
          <a:extLst>
            <a:ext uri="{FF2B5EF4-FFF2-40B4-BE49-F238E27FC236}">
              <a16:creationId xmlns:a16="http://schemas.microsoft.com/office/drawing/2014/main" id="{E584A849-24C2-4E2B-9DAA-03C53B0BC3C6}"/>
            </a:ext>
          </a:extLst>
        </xdr:cNvPr>
        <xdr:cNvSpPr/>
      </xdr:nvSpPr>
      <xdr:spPr>
        <a:xfrm>
          <a:off x="6381750" y="32548286"/>
          <a:ext cx="2459181" cy="1758307"/>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資機材を購入する際は、見積書等で購入額がわかるものをあわせて提出すること。</a:t>
          </a:r>
        </a:p>
      </xdr:txBody>
    </xdr:sp>
    <xdr:clientData/>
  </xdr:twoCellAnchor>
  <xdr:twoCellAnchor>
    <xdr:from>
      <xdr:col>14</xdr:col>
      <xdr:colOff>36715</xdr:colOff>
      <xdr:row>82</xdr:row>
      <xdr:rowOff>257175</xdr:rowOff>
    </xdr:from>
    <xdr:to>
      <xdr:col>24</xdr:col>
      <xdr:colOff>0</xdr:colOff>
      <xdr:row>82</xdr:row>
      <xdr:rowOff>257175</xdr:rowOff>
    </xdr:to>
    <xdr:cxnSp macro="">
      <xdr:nvCxnSpPr>
        <xdr:cNvPr id="12" name="直線矢印コネクタ 11">
          <a:extLst>
            <a:ext uri="{FF2B5EF4-FFF2-40B4-BE49-F238E27FC236}">
              <a16:creationId xmlns:a16="http://schemas.microsoft.com/office/drawing/2014/main" id="{33D3FB46-3547-4C1E-99BB-0EBFB24980FB}"/>
            </a:ext>
          </a:extLst>
        </xdr:cNvPr>
        <xdr:cNvCxnSpPr/>
      </xdr:nvCxnSpPr>
      <xdr:spPr>
        <a:xfrm>
          <a:off x="4084840" y="19164300"/>
          <a:ext cx="2058785" cy="0"/>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DB1EA-558E-46A0-9EBC-C536BA9D6CED}">
  <sheetPr codeName="Sheet16">
    <pageSetUpPr fitToPage="1"/>
  </sheetPr>
  <dimension ref="A1:AE143"/>
  <sheetViews>
    <sheetView tabSelected="1" view="pageBreakPreview" zoomScaleNormal="100" zoomScaleSheetLayoutView="100" workbookViewId="0">
      <selection activeCell="O12" sqref="O12:W12"/>
    </sheetView>
  </sheetViews>
  <sheetFormatPr defaultColWidth="9" defaultRowHeight="13.5"/>
  <cols>
    <col min="1" max="1" width="2.75" style="7" customWidth="1"/>
    <col min="2" max="2" width="11.875" style="7" customWidth="1"/>
    <col min="3" max="4" width="5.5" style="7" customWidth="1"/>
    <col min="5" max="5" width="2.5" style="7" customWidth="1"/>
    <col min="6" max="6" width="3" style="7" customWidth="1"/>
    <col min="7" max="7" width="2.5" style="7" customWidth="1"/>
    <col min="8" max="8" width="3" style="7" customWidth="1"/>
    <col min="9" max="9" width="2.5" style="7" customWidth="1"/>
    <col min="10" max="10" width="3" style="7" customWidth="1"/>
    <col min="11" max="11" width="2.5" style="7" customWidth="1"/>
    <col min="12" max="12" width="3" style="7" customWidth="1"/>
    <col min="13" max="13" width="2.5" style="7" customWidth="1"/>
    <col min="14" max="14" width="3" style="7" customWidth="1"/>
    <col min="15" max="15" width="2.5" style="7" customWidth="1"/>
    <col min="16" max="16" width="3" style="7" customWidth="1"/>
    <col min="17" max="17" width="2.5" style="7" customWidth="1"/>
    <col min="18" max="18" width="3" style="7" customWidth="1"/>
    <col min="19" max="19" width="2.5" style="7" customWidth="1"/>
    <col min="20" max="20" width="3" style="7" customWidth="1"/>
    <col min="21" max="21" width="2.5" style="7" customWidth="1"/>
    <col min="22" max="22" width="3" style="7" customWidth="1"/>
    <col min="23" max="23" width="2.5" style="7" customWidth="1"/>
    <col min="24" max="24" width="3" style="7" customWidth="1"/>
    <col min="25" max="25" width="5" style="7" customWidth="1"/>
    <col min="26" max="16384" width="9" style="7"/>
  </cols>
  <sheetData>
    <row r="1" spans="1:24" s="2" customFormat="1" ht="22.5" customHeight="1">
      <c r="A1" s="3" t="s">
        <v>11</v>
      </c>
      <c r="B1" s="3"/>
      <c r="C1" s="3"/>
      <c r="D1" s="3"/>
      <c r="E1" s="3"/>
      <c r="F1" s="3"/>
      <c r="G1" s="3"/>
      <c r="H1" s="3"/>
      <c r="I1" s="3"/>
      <c r="J1" s="3"/>
      <c r="K1" s="3"/>
      <c r="L1" s="3"/>
      <c r="M1" s="3"/>
      <c r="N1" s="3"/>
      <c r="O1" s="3"/>
      <c r="P1" s="3"/>
      <c r="Q1" s="3"/>
      <c r="R1" s="3"/>
      <c r="S1" s="3"/>
      <c r="T1" s="3"/>
      <c r="U1" s="3"/>
      <c r="V1" s="3"/>
      <c r="W1" s="3"/>
      <c r="X1" s="3"/>
    </row>
    <row r="2" spans="1:24">
      <c r="A2" s="4" t="s">
        <v>12</v>
      </c>
      <c r="B2" s="4"/>
      <c r="C2" s="4"/>
      <c r="D2" s="4"/>
      <c r="E2" s="4"/>
      <c r="F2" s="4"/>
      <c r="G2" s="4"/>
      <c r="H2" s="4"/>
      <c r="I2" s="4"/>
      <c r="J2" s="4"/>
      <c r="K2" s="4"/>
      <c r="L2" s="4"/>
      <c r="M2" s="4"/>
      <c r="N2" s="4"/>
      <c r="O2" s="4"/>
      <c r="P2" s="4"/>
      <c r="Q2" s="4"/>
      <c r="R2" s="4"/>
      <c r="S2" s="4"/>
      <c r="T2" s="4"/>
      <c r="U2" s="4"/>
      <c r="V2" s="4"/>
      <c r="W2" s="4"/>
      <c r="X2" s="4"/>
    </row>
    <row r="3" spans="1:24">
      <c r="A3" s="4"/>
      <c r="B3" s="4"/>
      <c r="C3" s="4"/>
      <c r="D3" s="4"/>
      <c r="E3" s="4"/>
      <c r="F3" s="4"/>
      <c r="G3" s="4"/>
      <c r="H3" s="4"/>
      <c r="I3" s="4"/>
      <c r="J3" s="4"/>
      <c r="K3" s="4"/>
      <c r="L3" s="4"/>
      <c r="M3" s="4"/>
      <c r="N3" s="4"/>
      <c r="O3" s="4"/>
      <c r="P3" s="4"/>
      <c r="Q3" s="4"/>
      <c r="R3" s="4"/>
      <c r="S3" s="4"/>
      <c r="T3" s="4"/>
      <c r="U3" s="4"/>
      <c r="V3" s="4"/>
      <c r="W3" s="4"/>
      <c r="X3" s="4"/>
    </row>
    <row r="4" spans="1:24" ht="14.25" customHeight="1">
      <c r="R4" s="110" t="s">
        <v>0</v>
      </c>
      <c r="S4" s="110"/>
      <c r="T4" s="110"/>
      <c r="U4" s="110"/>
      <c r="V4" s="110"/>
      <c r="W4" s="110"/>
      <c r="X4" s="110"/>
    </row>
    <row r="5" spans="1:24" ht="14.25" customHeight="1">
      <c r="R5" s="111" t="s">
        <v>1</v>
      </c>
      <c r="S5" s="111"/>
      <c r="T5" s="111"/>
      <c r="U5" s="111"/>
      <c r="V5" s="111"/>
      <c r="W5" s="111"/>
      <c r="X5" s="111"/>
    </row>
    <row r="6" spans="1:24" ht="14.25" customHeight="1">
      <c r="A6" s="6"/>
      <c r="B6" s="6"/>
      <c r="C6" s="6"/>
      <c r="D6" s="6"/>
      <c r="E6" s="6"/>
      <c r="F6" s="6"/>
      <c r="G6" s="6"/>
      <c r="H6" s="6"/>
      <c r="I6" s="6"/>
      <c r="J6" s="6"/>
      <c r="K6" s="6"/>
      <c r="L6" s="6"/>
      <c r="M6" s="6"/>
      <c r="N6" s="6"/>
      <c r="O6" s="6"/>
      <c r="P6" s="6"/>
      <c r="Q6" s="6"/>
      <c r="R6" s="6"/>
      <c r="S6" s="6"/>
      <c r="T6" s="6"/>
      <c r="U6" s="6"/>
      <c r="V6" s="6"/>
      <c r="W6" s="6"/>
      <c r="X6" s="6"/>
    </row>
    <row r="7" spans="1:24">
      <c r="A7" s="4"/>
      <c r="B7" s="4"/>
      <c r="C7" s="4"/>
      <c r="D7" s="4"/>
      <c r="E7" s="4"/>
      <c r="F7" s="4"/>
      <c r="G7" s="4"/>
      <c r="H7" s="4"/>
      <c r="I7" s="4"/>
      <c r="J7" s="4"/>
      <c r="K7" s="4"/>
      <c r="L7" s="4"/>
      <c r="M7" s="4"/>
      <c r="N7" s="4"/>
      <c r="O7" s="4"/>
      <c r="P7" s="4"/>
      <c r="Q7" s="4"/>
      <c r="R7" s="4"/>
      <c r="S7" s="4"/>
      <c r="T7" s="4"/>
      <c r="U7" s="4"/>
      <c r="V7" s="4"/>
      <c r="W7" s="4"/>
      <c r="X7" s="4"/>
    </row>
    <row r="8" spans="1:24">
      <c r="A8" s="1" t="s">
        <v>66</v>
      </c>
      <c r="B8" s="1"/>
      <c r="C8" s="1"/>
      <c r="D8" s="5"/>
      <c r="E8" s="5"/>
      <c r="F8" s="5"/>
      <c r="G8" s="5"/>
      <c r="H8" s="5"/>
      <c r="I8" s="5"/>
      <c r="J8" s="5"/>
      <c r="K8" s="5"/>
      <c r="L8" s="5"/>
      <c r="M8" s="5"/>
      <c r="N8" s="5"/>
      <c r="O8" s="5"/>
      <c r="P8" s="5"/>
      <c r="Q8" s="5"/>
      <c r="R8" s="5"/>
      <c r="S8" s="5"/>
      <c r="T8" s="5"/>
      <c r="U8" s="5"/>
      <c r="V8" s="5"/>
      <c r="W8" s="5"/>
      <c r="X8" s="5"/>
    </row>
    <row r="9" spans="1:24">
      <c r="A9" s="1" t="s">
        <v>69</v>
      </c>
      <c r="B9" s="1"/>
      <c r="C9" s="1"/>
      <c r="D9" s="5"/>
      <c r="E9" s="5"/>
      <c r="F9" s="5"/>
      <c r="G9" s="5"/>
      <c r="H9" s="5"/>
      <c r="I9" s="5"/>
      <c r="J9" s="5"/>
      <c r="K9" s="5"/>
      <c r="L9" s="5"/>
      <c r="M9" s="5"/>
      <c r="N9" s="5"/>
      <c r="O9" s="5"/>
      <c r="P9" s="5"/>
      <c r="Q9" s="5"/>
      <c r="R9" s="5"/>
      <c r="S9" s="5"/>
      <c r="T9" s="5"/>
      <c r="U9" s="5"/>
      <c r="V9" s="5"/>
      <c r="W9" s="5"/>
      <c r="X9" s="5"/>
    </row>
    <row r="10" spans="1:24">
      <c r="A10" s="4"/>
      <c r="B10" s="4"/>
      <c r="C10" s="4"/>
      <c r="D10" s="4"/>
      <c r="E10" s="4"/>
      <c r="F10" s="4"/>
      <c r="G10" s="4"/>
      <c r="H10" s="4"/>
      <c r="I10" s="4"/>
      <c r="J10" s="4"/>
      <c r="K10" s="4"/>
      <c r="L10" s="4"/>
      <c r="M10" s="4"/>
      <c r="N10" s="4"/>
      <c r="O10" s="4"/>
      <c r="P10" s="4"/>
      <c r="Q10" s="4"/>
      <c r="R10" s="4"/>
      <c r="S10" s="4"/>
      <c r="T10" s="4"/>
      <c r="U10" s="4"/>
      <c r="V10" s="4"/>
      <c r="W10" s="4"/>
      <c r="X10" s="4"/>
    </row>
    <row r="11" spans="1:24">
      <c r="A11" s="4"/>
      <c r="B11" s="4"/>
      <c r="C11" s="4"/>
      <c r="D11" s="4"/>
      <c r="E11" s="4"/>
      <c r="F11" s="4"/>
      <c r="G11" s="4"/>
      <c r="H11" s="4"/>
      <c r="I11" s="4"/>
      <c r="J11" s="4"/>
      <c r="K11" s="4"/>
      <c r="L11" s="4"/>
      <c r="M11" s="4"/>
      <c r="N11" s="4"/>
      <c r="O11" s="4"/>
      <c r="P11" s="4"/>
      <c r="Q11" s="4"/>
      <c r="R11" s="4"/>
      <c r="S11" s="4"/>
      <c r="T11" s="4"/>
      <c r="U11" s="4"/>
      <c r="V11" s="4"/>
      <c r="W11" s="4"/>
      <c r="X11" s="4"/>
    </row>
    <row r="12" spans="1:24" ht="14.25" customHeight="1">
      <c r="A12" s="5"/>
      <c r="B12" s="5"/>
      <c r="C12" s="5"/>
      <c r="D12" s="5"/>
      <c r="E12" s="5"/>
      <c r="F12" s="5"/>
      <c r="G12" s="5"/>
      <c r="H12" s="5"/>
      <c r="I12" s="5"/>
      <c r="J12" s="5"/>
      <c r="K12" s="5"/>
      <c r="L12" s="5"/>
      <c r="M12" s="5"/>
      <c r="N12" s="5"/>
      <c r="O12" s="47" t="s">
        <v>107</v>
      </c>
      <c r="P12" s="47"/>
      <c r="Q12" s="47"/>
      <c r="R12" s="47"/>
      <c r="S12" s="47"/>
      <c r="T12" s="47"/>
      <c r="U12" s="47"/>
      <c r="V12" s="47"/>
      <c r="W12" s="47"/>
    </row>
    <row r="13" spans="1:24" ht="14.25" customHeight="1">
      <c r="A13" s="5"/>
      <c r="B13" s="5"/>
      <c r="C13" s="5"/>
      <c r="D13" s="5"/>
      <c r="E13" s="5"/>
      <c r="F13" s="5"/>
      <c r="G13" s="5"/>
      <c r="H13" s="5"/>
      <c r="I13" s="5"/>
      <c r="J13" s="5"/>
      <c r="K13" s="5"/>
      <c r="L13" s="5"/>
      <c r="M13" s="5"/>
      <c r="N13" s="5"/>
      <c r="O13" s="47" t="s">
        <v>106</v>
      </c>
      <c r="P13" s="47"/>
      <c r="Q13" s="47"/>
      <c r="R13" s="47"/>
      <c r="S13" s="47"/>
      <c r="T13" s="47"/>
      <c r="U13" s="47"/>
      <c r="V13" s="47"/>
      <c r="W13" s="47"/>
    </row>
    <row r="14" spans="1:24" ht="14.25" customHeight="1">
      <c r="A14" s="6"/>
      <c r="B14" s="6"/>
      <c r="C14" s="6"/>
      <c r="D14" s="6"/>
      <c r="E14" s="6"/>
      <c r="F14" s="6"/>
      <c r="G14" s="6"/>
      <c r="H14" s="6"/>
      <c r="I14" s="6"/>
      <c r="J14" s="6"/>
      <c r="K14" s="6"/>
      <c r="L14" s="6"/>
      <c r="M14" s="6"/>
      <c r="N14" s="6"/>
      <c r="O14" s="169" t="s">
        <v>92</v>
      </c>
      <c r="P14" s="169"/>
      <c r="Q14" s="169"/>
      <c r="R14" s="169"/>
      <c r="S14" s="169"/>
      <c r="T14" s="169"/>
      <c r="U14" s="35">
        <v>1</v>
      </c>
      <c r="V14" s="169" t="s">
        <v>91</v>
      </c>
      <c r="W14" s="169"/>
      <c r="X14" s="6"/>
    </row>
    <row r="15" spans="1:24">
      <c r="A15" s="4"/>
      <c r="B15" s="4"/>
      <c r="C15" s="4"/>
      <c r="D15" s="4"/>
      <c r="E15" s="4"/>
      <c r="F15" s="4"/>
      <c r="G15" s="4"/>
      <c r="H15" s="4"/>
      <c r="I15" s="4"/>
      <c r="J15" s="4"/>
      <c r="K15" s="4"/>
      <c r="L15" s="4"/>
      <c r="M15" s="4"/>
      <c r="N15" s="4"/>
      <c r="O15" s="4"/>
      <c r="P15" s="4"/>
      <c r="Q15" s="4"/>
      <c r="R15" s="4"/>
      <c r="S15" s="4"/>
      <c r="T15" s="4"/>
      <c r="U15" s="4"/>
      <c r="V15" s="4"/>
      <c r="W15" s="4"/>
      <c r="X15" s="4"/>
    </row>
    <row r="16" spans="1:24" ht="14.25" customHeight="1">
      <c r="A16" s="110" t="s">
        <v>90</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row>
    <row r="17" spans="1:24">
      <c r="A17" s="4"/>
      <c r="B17" s="4"/>
      <c r="C17" s="4"/>
      <c r="D17" s="4"/>
      <c r="E17" s="4"/>
      <c r="F17" s="4"/>
      <c r="G17" s="4"/>
      <c r="H17" s="4"/>
      <c r="I17" s="4"/>
      <c r="J17" s="4"/>
      <c r="K17" s="4"/>
      <c r="L17" s="4"/>
      <c r="M17" s="4"/>
      <c r="N17" s="4"/>
      <c r="O17" s="4"/>
      <c r="P17" s="4"/>
      <c r="Q17" s="4"/>
      <c r="R17" s="4"/>
      <c r="S17" s="4"/>
      <c r="T17" s="4"/>
      <c r="U17" s="4"/>
      <c r="V17" s="4"/>
      <c r="W17" s="4"/>
      <c r="X17" s="4"/>
    </row>
    <row r="18" spans="1:24" ht="42.75" customHeight="1">
      <c r="A18" s="77" t="s">
        <v>118</v>
      </c>
      <c r="B18" s="77"/>
      <c r="C18" s="77"/>
      <c r="D18" s="77"/>
      <c r="E18" s="77"/>
      <c r="F18" s="77"/>
      <c r="G18" s="77"/>
      <c r="H18" s="77"/>
      <c r="I18" s="77"/>
      <c r="J18" s="77"/>
      <c r="K18" s="77"/>
      <c r="L18" s="77"/>
      <c r="M18" s="77"/>
      <c r="N18" s="77"/>
      <c r="O18" s="77"/>
      <c r="P18" s="77"/>
      <c r="Q18" s="77"/>
      <c r="R18" s="77"/>
      <c r="S18" s="77"/>
      <c r="T18" s="77"/>
      <c r="U18" s="77"/>
      <c r="V18" s="77"/>
      <c r="W18" s="77"/>
      <c r="X18" s="77"/>
    </row>
    <row r="19" spans="1:24" ht="19.5" customHeight="1">
      <c r="A19" s="4"/>
      <c r="B19" s="4"/>
      <c r="C19" s="4"/>
      <c r="D19" s="4"/>
      <c r="E19" s="4"/>
      <c r="F19" s="4"/>
      <c r="G19" s="4"/>
      <c r="H19" s="4"/>
      <c r="I19" s="4"/>
      <c r="J19" s="4"/>
      <c r="K19" s="4"/>
      <c r="L19" s="4"/>
      <c r="M19" s="4"/>
      <c r="N19" s="4"/>
      <c r="O19" s="4"/>
      <c r="P19" s="4"/>
      <c r="Q19" s="4"/>
      <c r="R19" s="4"/>
      <c r="S19" s="4"/>
      <c r="T19" s="4"/>
      <c r="U19" s="4"/>
      <c r="V19" s="4"/>
      <c r="W19" s="4"/>
      <c r="X19" s="4"/>
    </row>
    <row r="20" spans="1:24" ht="14.25" customHeight="1">
      <c r="A20" s="110" t="s">
        <v>2</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row>
    <row r="21" spans="1:24" ht="19.5" customHeight="1">
      <c r="A21" s="8"/>
      <c r="B21" s="8"/>
      <c r="C21" s="8"/>
      <c r="D21" s="8"/>
      <c r="E21" s="8"/>
      <c r="F21" s="8"/>
      <c r="G21" s="8"/>
      <c r="H21" s="8"/>
      <c r="I21" s="8"/>
      <c r="J21" s="8"/>
      <c r="K21" s="8"/>
      <c r="L21" s="8"/>
      <c r="M21" s="8"/>
      <c r="N21" s="8"/>
      <c r="O21" s="8"/>
      <c r="P21" s="8"/>
      <c r="Q21" s="8"/>
      <c r="R21" s="8"/>
      <c r="S21" s="8"/>
      <c r="T21" s="8"/>
      <c r="U21" s="8"/>
      <c r="V21" s="8"/>
      <c r="W21" s="8"/>
      <c r="X21" s="8"/>
    </row>
    <row r="22" spans="1:24" ht="19.5" customHeight="1">
      <c r="A22" s="4" t="s">
        <v>13</v>
      </c>
      <c r="B22" s="4"/>
      <c r="C22" s="4"/>
      <c r="D22" s="4"/>
      <c r="E22" s="4"/>
      <c r="F22" s="4"/>
      <c r="G22" s="4"/>
      <c r="H22" s="4"/>
      <c r="I22" s="4"/>
      <c r="J22" s="4"/>
      <c r="K22" s="4"/>
      <c r="L22" s="4"/>
      <c r="M22" s="4"/>
      <c r="N22" s="4"/>
      <c r="O22" s="4"/>
      <c r="P22" s="4"/>
      <c r="Q22" s="4"/>
      <c r="R22" s="4"/>
      <c r="S22" s="4"/>
      <c r="T22" s="4"/>
      <c r="U22" s="4"/>
      <c r="V22" s="4"/>
      <c r="W22" s="4"/>
      <c r="X22" s="4"/>
    </row>
    <row r="23" spans="1:24" ht="19.5" customHeight="1">
      <c r="A23" s="77" t="str">
        <f>O12</f>
        <v>ひょうご○○活動組織</v>
      </c>
      <c r="B23" s="77"/>
      <c r="C23" s="77"/>
      <c r="D23" s="77"/>
      <c r="E23" s="77"/>
      <c r="F23" s="77"/>
      <c r="G23" s="77"/>
      <c r="H23" s="77"/>
      <c r="I23" s="77"/>
      <c r="J23" s="77"/>
      <c r="K23" s="77"/>
      <c r="L23" s="77"/>
      <c r="M23" s="77"/>
      <c r="N23" s="77"/>
      <c r="O23" s="77"/>
      <c r="P23" s="77"/>
      <c r="Q23" s="77"/>
      <c r="R23" s="77"/>
      <c r="S23" s="77"/>
      <c r="T23" s="77"/>
      <c r="U23" s="77"/>
      <c r="V23" s="77"/>
      <c r="W23" s="77"/>
      <c r="X23" s="77"/>
    </row>
    <row r="24" spans="1:24" ht="19.5" customHeight="1">
      <c r="B24" s="174" t="s">
        <v>14</v>
      </c>
      <c r="C24" s="174"/>
      <c r="D24" s="174"/>
      <c r="E24" s="110" t="s">
        <v>105</v>
      </c>
      <c r="F24" s="110"/>
      <c r="G24" s="110"/>
      <c r="H24" s="110"/>
      <c r="I24" s="110"/>
      <c r="J24" s="110"/>
      <c r="K24" s="110"/>
      <c r="L24" s="110"/>
      <c r="M24" s="110"/>
      <c r="N24" s="110"/>
      <c r="O24" s="110"/>
      <c r="P24" s="110"/>
      <c r="Q24" s="110"/>
      <c r="R24" s="110"/>
      <c r="S24" s="110"/>
      <c r="T24" s="110"/>
      <c r="U24" s="110"/>
      <c r="V24" s="110"/>
      <c r="W24" s="110"/>
      <c r="X24" s="5" t="s">
        <v>15</v>
      </c>
    </row>
    <row r="25" spans="1:24" ht="20.100000000000001" customHeight="1">
      <c r="A25" s="173" t="s">
        <v>16</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row>
    <row r="26" spans="1:24" ht="45" customHeight="1">
      <c r="A26" s="172" t="s">
        <v>112</v>
      </c>
      <c r="B26" s="172"/>
      <c r="C26" s="172"/>
      <c r="D26" s="172"/>
      <c r="E26" s="172"/>
      <c r="F26" s="172"/>
      <c r="G26" s="172"/>
      <c r="H26" s="172"/>
      <c r="I26" s="172"/>
      <c r="J26" s="172"/>
      <c r="K26" s="172"/>
      <c r="L26" s="172"/>
      <c r="M26" s="172"/>
      <c r="N26" s="172"/>
      <c r="O26" s="172"/>
      <c r="P26" s="172"/>
      <c r="Q26" s="172"/>
      <c r="R26" s="172"/>
      <c r="S26" s="172"/>
      <c r="T26" s="172"/>
      <c r="U26" s="172"/>
      <c r="V26" s="172"/>
      <c r="W26" s="172"/>
      <c r="X26" s="172"/>
    </row>
    <row r="27" spans="1:24" ht="19.5" customHeight="1">
      <c r="A27" s="4" t="s">
        <v>17</v>
      </c>
      <c r="B27" s="4"/>
      <c r="C27" s="4"/>
      <c r="D27" s="4"/>
      <c r="E27" s="4"/>
      <c r="F27" s="4"/>
      <c r="G27" s="4"/>
      <c r="H27" s="4"/>
      <c r="I27" s="4"/>
      <c r="J27" s="4"/>
      <c r="K27" s="4"/>
      <c r="L27" s="4"/>
      <c r="M27" s="4"/>
      <c r="N27" s="4"/>
      <c r="O27" s="4"/>
      <c r="P27" s="4"/>
      <c r="Q27" s="4"/>
      <c r="R27" s="4"/>
      <c r="S27" s="4"/>
      <c r="T27" s="4"/>
      <c r="U27" s="4"/>
      <c r="V27" s="4"/>
      <c r="W27" s="4"/>
      <c r="X27" s="4"/>
    </row>
    <row r="28" spans="1:24" ht="24" customHeight="1">
      <c r="A28" s="170" t="s">
        <v>70</v>
      </c>
      <c r="B28" s="170"/>
      <c r="C28" s="170"/>
      <c r="D28" s="171" t="s">
        <v>108</v>
      </c>
      <c r="E28" s="171"/>
      <c r="F28" s="171"/>
      <c r="G28" s="171"/>
      <c r="H28" s="171"/>
      <c r="I28" s="171"/>
      <c r="J28" s="171"/>
      <c r="K28" s="171"/>
      <c r="L28" s="171"/>
      <c r="M28" s="171"/>
      <c r="N28" s="171"/>
      <c r="O28" s="171"/>
      <c r="P28" s="171"/>
      <c r="Q28" s="171"/>
      <c r="R28" s="171"/>
      <c r="S28" s="171"/>
      <c r="T28" s="171"/>
      <c r="U28" s="171"/>
      <c r="V28" s="171"/>
      <c r="W28" s="171"/>
      <c r="X28" s="171"/>
    </row>
    <row r="29" spans="1:24" ht="24" customHeight="1">
      <c r="A29" s="170" t="s">
        <v>71</v>
      </c>
      <c r="B29" s="170"/>
      <c r="C29" s="170"/>
      <c r="D29" s="171" t="s">
        <v>109</v>
      </c>
      <c r="E29" s="171"/>
      <c r="F29" s="171"/>
      <c r="G29" s="171"/>
      <c r="H29" s="171"/>
      <c r="I29" s="171"/>
      <c r="J29" s="171"/>
      <c r="K29" s="171"/>
      <c r="L29" s="171"/>
      <c r="M29" s="171"/>
      <c r="N29" s="171"/>
      <c r="O29" s="171"/>
      <c r="P29" s="171"/>
      <c r="Q29" s="171"/>
      <c r="R29" s="171"/>
      <c r="S29" s="171"/>
      <c r="T29" s="171"/>
      <c r="U29" s="171"/>
      <c r="V29" s="171"/>
      <c r="W29" s="171"/>
      <c r="X29" s="171"/>
    </row>
    <row r="30" spans="1:24" ht="24" customHeight="1">
      <c r="A30" s="170" t="s">
        <v>72</v>
      </c>
      <c r="B30" s="170"/>
      <c r="C30" s="170"/>
      <c r="D30" s="171" t="s">
        <v>110</v>
      </c>
      <c r="E30" s="171"/>
      <c r="F30" s="171"/>
      <c r="G30" s="171"/>
      <c r="H30" s="171"/>
      <c r="I30" s="171"/>
      <c r="J30" s="171"/>
      <c r="K30" s="171"/>
      <c r="L30" s="171"/>
      <c r="M30" s="171"/>
      <c r="N30" s="171"/>
      <c r="O30" s="171"/>
      <c r="P30" s="171"/>
      <c r="Q30" s="171"/>
      <c r="R30" s="171"/>
      <c r="S30" s="171"/>
      <c r="T30" s="171"/>
      <c r="U30" s="171"/>
      <c r="V30" s="171"/>
      <c r="W30" s="171"/>
      <c r="X30" s="171"/>
    </row>
    <row r="31" spans="1:24" ht="24" customHeight="1">
      <c r="A31" s="170" t="s">
        <v>73</v>
      </c>
      <c r="B31" s="170"/>
      <c r="C31" s="170"/>
      <c r="D31" s="171" t="s">
        <v>111</v>
      </c>
      <c r="E31" s="171"/>
      <c r="F31" s="171"/>
      <c r="G31" s="171"/>
      <c r="H31" s="171"/>
      <c r="I31" s="171"/>
      <c r="J31" s="171"/>
      <c r="K31" s="171"/>
      <c r="L31" s="171"/>
      <c r="M31" s="171"/>
      <c r="N31" s="171"/>
      <c r="O31" s="171"/>
      <c r="P31" s="171"/>
      <c r="Q31" s="171"/>
      <c r="R31" s="171"/>
      <c r="S31" s="171"/>
      <c r="T31" s="171"/>
      <c r="U31" s="171"/>
      <c r="V31" s="171"/>
      <c r="W31" s="171"/>
      <c r="X31" s="171"/>
    </row>
    <row r="32" spans="1:24" ht="19.5" customHeight="1">
      <c r="A32" s="77" t="s">
        <v>79</v>
      </c>
      <c r="B32" s="77"/>
      <c r="C32" s="77"/>
      <c r="D32" s="77"/>
      <c r="E32" s="77"/>
      <c r="F32" s="77"/>
      <c r="G32" s="77"/>
      <c r="H32" s="77"/>
      <c r="I32" s="77"/>
      <c r="J32" s="77"/>
      <c r="K32" s="77"/>
      <c r="L32" s="77"/>
      <c r="M32" s="77"/>
      <c r="N32" s="77"/>
      <c r="O32" s="77"/>
      <c r="P32" s="77"/>
      <c r="Q32" s="77"/>
      <c r="R32" s="77"/>
      <c r="S32" s="77"/>
      <c r="T32" s="77"/>
      <c r="U32" s="77"/>
      <c r="V32" s="77"/>
      <c r="W32" s="77"/>
      <c r="X32" s="77"/>
    </row>
    <row r="33" spans="1:26">
      <c r="A33" s="77"/>
      <c r="B33" s="77"/>
      <c r="C33" s="77"/>
      <c r="D33" s="77"/>
      <c r="E33" s="77"/>
      <c r="F33" s="77"/>
      <c r="G33" s="77"/>
      <c r="H33" s="77"/>
      <c r="I33" s="77"/>
      <c r="J33" s="77"/>
      <c r="K33" s="77"/>
      <c r="L33" s="77"/>
      <c r="M33" s="77"/>
      <c r="N33" s="77"/>
      <c r="O33" s="77"/>
      <c r="P33" s="77"/>
      <c r="Q33" s="77"/>
      <c r="R33" s="77"/>
      <c r="S33" s="77"/>
      <c r="T33" s="77"/>
      <c r="U33" s="77"/>
      <c r="V33" s="77"/>
      <c r="W33" s="77"/>
      <c r="X33" s="77"/>
    </row>
    <row r="34" spans="1:26" ht="19.5" customHeight="1">
      <c r="A34" s="4" t="s">
        <v>18</v>
      </c>
      <c r="B34" s="4"/>
      <c r="C34" s="4"/>
      <c r="D34" s="4"/>
      <c r="E34" s="4"/>
      <c r="F34" s="4"/>
      <c r="G34" s="4"/>
      <c r="H34" s="4"/>
      <c r="I34" s="4"/>
      <c r="J34" s="4"/>
      <c r="K34" s="4"/>
      <c r="L34" s="4"/>
      <c r="M34" s="4"/>
      <c r="N34" s="4"/>
      <c r="O34" s="4"/>
      <c r="P34" s="4"/>
      <c r="Q34" s="4"/>
      <c r="R34" s="4"/>
      <c r="S34" s="4"/>
      <c r="T34" s="4"/>
      <c r="U34" s="4"/>
      <c r="V34" s="4"/>
      <c r="W34" s="4"/>
      <c r="X34" s="4"/>
    </row>
    <row r="35" spans="1:26" ht="23.25" customHeight="1">
      <c r="A35" s="95" t="s">
        <v>10</v>
      </c>
      <c r="B35" s="96"/>
      <c r="C35" s="95" t="s">
        <v>3</v>
      </c>
      <c r="D35" s="96"/>
      <c r="E35" s="95" t="s">
        <v>4</v>
      </c>
      <c r="F35" s="127"/>
      <c r="G35" s="127"/>
      <c r="H35" s="96"/>
      <c r="I35" s="95" t="s">
        <v>38</v>
      </c>
      <c r="J35" s="127"/>
      <c r="K35" s="127"/>
      <c r="L35" s="96"/>
      <c r="M35" s="95" t="s">
        <v>39</v>
      </c>
      <c r="N35" s="127"/>
      <c r="O35" s="127"/>
      <c r="P35" s="96"/>
      <c r="Q35" s="95" t="s">
        <v>40</v>
      </c>
      <c r="R35" s="127"/>
      <c r="S35" s="127"/>
      <c r="T35" s="96"/>
      <c r="U35" s="95" t="s">
        <v>41</v>
      </c>
      <c r="V35" s="127"/>
      <c r="W35" s="127"/>
      <c r="X35" s="96"/>
    </row>
    <row r="36" spans="1:26" ht="19.5" customHeight="1">
      <c r="A36" s="167" t="s">
        <v>5</v>
      </c>
      <c r="B36" s="168"/>
      <c r="C36" s="95" t="s">
        <v>93</v>
      </c>
      <c r="D36" s="96"/>
      <c r="E36" s="156" t="s">
        <v>117</v>
      </c>
      <c r="F36" s="157"/>
      <c r="G36" s="157"/>
      <c r="H36" s="33"/>
      <c r="I36" s="103" t="str">
        <f>IF($E$36=1,INT($E36*38000),"")</f>
        <v/>
      </c>
      <c r="J36" s="104"/>
      <c r="K36" s="104"/>
      <c r="L36" s="37" t="s">
        <v>33</v>
      </c>
      <c r="M36" s="103" t="str">
        <f>IF($E$36=1,INT($E36*6500),"")</f>
        <v/>
      </c>
      <c r="N36" s="104"/>
      <c r="O36" s="104"/>
      <c r="P36" s="37" t="s">
        <v>33</v>
      </c>
      <c r="Q36" s="103" t="str">
        <f>IF($E$36=1,INT($E36*6500),"")</f>
        <v/>
      </c>
      <c r="R36" s="104"/>
      <c r="S36" s="104"/>
      <c r="T36" s="37" t="s">
        <v>33</v>
      </c>
      <c r="U36" s="103">
        <f>SUM(I36,M36,Q36)</f>
        <v>0</v>
      </c>
      <c r="V36" s="104"/>
      <c r="W36" s="104"/>
      <c r="X36" s="33" t="s">
        <v>33</v>
      </c>
      <c r="Z36" s="36" t="s">
        <v>98</v>
      </c>
    </row>
    <row r="37" spans="1:26">
      <c r="A37" s="160" t="s">
        <v>26</v>
      </c>
      <c r="B37" s="106"/>
      <c r="C37" s="133" t="s">
        <v>94</v>
      </c>
      <c r="D37" s="134"/>
      <c r="E37" s="119">
        <v>1</v>
      </c>
      <c r="F37" s="120"/>
      <c r="G37" s="120"/>
      <c r="H37" s="106" t="s">
        <v>7</v>
      </c>
      <c r="I37" s="128">
        <f>IF($U$14=1,INT($E37*120000),IF($U$14=2,INT($E37*116000),IF($U$14=3,INT($E37*112000),"0")))</f>
        <v>120000</v>
      </c>
      <c r="J37" s="129" t="str">
        <f t="shared" ref="J37:K42" si="0">IF($M$2=1,INT($F37*120000),IF($M$2=2,INT($F37*116000),IF($M$2=3,INT($F37*112000),"0")))</f>
        <v>0</v>
      </c>
      <c r="K37" s="129" t="str">
        <f t="shared" si="0"/>
        <v>0</v>
      </c>
      <c r="L37" s="146" t="s">
        <v>33</v>
      </c>
      <c r="M37" s="128">
        <f>IF($U$14=1,INT($E37*20000),IF($U$14=2,INT($E37*19500),IF($U$14=3,INT($E37*19000),"0")))</f>
        <v>20000</v>
      </c>
      <c r="N37" s="129" t="str">
        <f t="shared" ref="N37:O39" si="1">IF($M$2=1,INT($F37*20000),IF($M$2=2,INT($F37*19500),IF($M$2=3,INT($F37*19000),"0")))</f>
        <v>0</v>
      </c>
      <c r="O37" s="129" t="str">
        <f t="shared" si="1"/>
        <v>0</v>
      </c>
      <c r="P37" s="146" t="s">
        <v>33</v>
      </c>
      <c r="Q37" s="128">
        <f>M37</f>
        <v>20000</v>
      </c>
      <c r="R37" s="129"/>
      <c r="S37" s="129"/>
      <c r="T37" s="146" t="s">
        <v>33</v>
      </c>
      <c r="U37" s="128">
        <f t="shared" ref="U37:U42" si="2">SUM(I37,M37,Q37)</f>
        <v>160000</v>
      </c>
      <c r="V37" s="129"/>
      <c r="W37" s="129"/>
      <c r="X37" s="106" t="s">
        <v>33</v>
      </c>
      <c r="Z37" s="36">
        <v>1</v>
      </c>
    </row>
    <row r="38" spans="1:26">
      <c r="A38" s="161"/>
      <c r="B38" s="107"/>
      <c r="C38" s="135" t="s">
        <v>99</v>
      </c>
      <c r="D38" s="136"/>
      <c r="E38" s="121"/>
      <c r="F38" s="122"/>
      <c r="G38" s="122"/>
      <c r="H38" s="107"/>
      <c r="I38" s="130" t="str">
        <f>IF($M$2=1,INT($F38*120000),IF($M$2=2,INT($F38*116000),IF($M$2=3,INT($F38*112000),"0")))</f>
        <v>0</v>
      </c>
      <c r="J38" s="131" t="str">
        <f t="shared" si="0"/>
        <v>0</v>
      </c>
      <c r="K38" s="131" t="str">
        <f t="shared" si="0"/>
        <v>0</v>
      </c>
      <c r="L38" s="147"/>
      <c r="M38" s="130" t="str">
        <f>IF($M$2=1,INT($F38*20000),IF($M$2=2,INT($F38*19500),IF($M$2=3,INT($F38*19000),"0")))</f>
        <v>0</v>
      </c>
      <c r="N38" s="131" t="str">
        <f t="shared" si="1"/>
        <v>0</v>
      </c>
      <c r="O38" s="131" t="str">
        <f t="shared" si="1"/>
        <v>0</v>
      </c>
      <c r="P38" s="147"/>
      <c r="Q38" s="130"/>
      <c r="R38" s="131"/>
      <c r="S38" s="131"/>
      <c r="T38" s="147"/>
      <c r="U38" s="130">
        <f t="shared" si="2"/>
        <v>0</v>
      </c>
      <c r="V38" s="131"/>
      <c r="W38" s="131"/>
      <c r="X38" s="107"/>
    </row>
    <row r="39" spans="1:26">
      <c r="A39" s="162"/>
      <c r="B39" s="108"/>
      <c r="C39" s="80" t="s">
        <v>101</v>
      </c>
      <c r="D39" s="81"/>
      <c r="E39" s="123"/>
      <c r="F39" s="124"/>
      <c r="G39" s="124"/>
      <c r="H39" s="108"/>
      <c r="I39" s="101" t="str">
        <f>IF($M$2=1,INT($F39*120000),IF($M$2=2,INT($F39*116000),IF($M$2=3,INT($F39*112000),"0")))</f>
        <v>0</v>
      </c>
      <c r="J39" s="102" t="str">
        <f t="shared" si="0"/>
        <v>0</v>
      </c>
      <c r="K39" s="102" t="str">
        <f t="shared" si="0"/>
        <v>0</v>
      </c>
      <c r="L39" s="148"/>
      <c r="M39" s="101" t="str">
        <f>IF($M$2=1,INT($F39*20000),IF($M$2=2,INT($F39*19500),IF($M$2=3,INT($F39*19000),"0")))</f>
        <v>0</v>
      </c>
      <c r="N39" s="102" t="str">
        <f t="shared" si="1"/>
        <v>0</v>
      </c>
      <c r="O39" s="102" t="str">
        <f t="shared" si="1"/>
        <v>0</v>
      </c>
      <c r="P39" s="148"/>
      <c r="Q39" s="101"/>
      <c r="R39" s="102"/>
      <c r="S39" s="102"/>
      <c r="T39" s="148"/>
      <c r="U39" s="101">
        <f t="shared" si="2"/>
        <v>0</v>
      </c>
      <c r="V39" s="102"/>
      <c r="W39" s="102"/>
      <c r="X39" s="108"/>
    </row>
    <row r="40" spans="1:26">
      <c r="A40" s="160" t="s">
        <v>25</v>
      </c>
      <c r="B40" s="106"/>
      <c r="C40" s="133" t="s">
        <v>95</v>
      </c>
      <c r="D40" s="134"/>
      <c r="E40" s="119">
        <v>1</v>
      </c>
      <c r="F40" s="120"/>
      <c r="G40" s="120"/>
      <c r="H40" s="106" t="s">
        <v>7</v>
      </c>
      <c r="I40" s="128">
        <f>IF($U$14=1,INT($E40*332000),IF($U$14=2,INT($E40*304000),IF($U$14=3,INT($E40*276000),"0")))</f>
        <v>332000</v>
      </c>
      <c r="J40" s="129" t="str">
        <f t="shared" si="0"/>
        <v>0</v>
      </c>
      <c r="K40" s="129" t="str">
        <f t="shared" si="0"/>
        <v>0</v>
      </c>
      <c r="L40" s="146" t="s">
        <v>33</v>
      </c>
      <c r="M40" s="128">
        <f>IF($U$14=1,INT($E40*55500),IF($U$14=2,INT($E40*51000),IF($U$14=3,INT($E40*46000),"0")))</f>
        <v>55500</v>
      </c>
      <c r="N40" s="129" t="str">
        <f t="shared" ref="N40:O42" si="3">IF($M$2=1,INT($F40*20000),IF($M$2=2,INT($F40*19500),IF($M$2=3,INT($F40*19000),"0")))</f>
        <v>0</v>
      </c>
      <c r="O40" s="129" t="str">
        <f t="shared" si="3"/>
        <v>0</v>
      </c>
      <c r="P40" s="146" t="s">
        <v>33</v>
      </c>
      <c r="Q40" s="128">
        <f t="shared" ref="Q40" si="4">M40</f>
        <v>55500</v>
      </c>
      <c r="R40" s="129"/>
      <c r="S40" s="129"/>
      <c r="T40" s="146" t="s">
        <v>33</v>
      </c>
      <c r="U40" s="128">
        <f t="shared" si="2"/>
        <v>443000</v>
      </c>
      <c r="V40" s="129"/>
      <c r="W40" s="129"/>
      <c r="X40" s="106" t="s">
        <v>33</v>
      </c>
    </row>
    <row r="41" spans="1:26">
      <c r="A41" s="161"/>
      <c r="B41" s="107"/>
      <c r="C41" s="135" t="s">
        <v>100</v>
      </c>
      <c r="D41" s="136"/>
      <c r="E41" s="121"/>
      <c r="F41" s="122"/>
      <c r="G41" s="122"/>
      <c r="H41" s="107"/>
      <c r="I41" s="130" t="str">
        <f>IF($M$2=1,INT($F41*120000),IF($M$2=2,INT($F41*116000),IF($M$2=3,INT($F41*112000),"0")))</f>
        <v>0</v>
      </c>
      <c r="J41" s="131" t="str">
        <f t="shared" si="0"/>
        <v>0</v>
      </c>
      <c r="K41" s="131" t="str">
        <f t="shared" si="0"/>
        <v>0</v>
      </c>
      <c r="L41" s="147"/>
      <c r="M41" s="130" t="str">
        <f t="shared" ref="M41:M42" si="5">IF($M$2=1,INT($F41*20000),IF($M$2=2,INT($F41*19500),IF($M$2=3,INT($F41*19000),"0")))</f>
        <v>0</v>
      </c>
      <c r="N41" s="131" t="str">
        <f t="shared" si="3"/>
        <v>0</v>
      </c>
      <c r="O41" s="131" t="str">
        <f t="shared" si="3"/>
        <v>0</v>
      </c>
      <c r="P41" s="147"/>
      <c r="Q41" s="130"/>
      <c r="R41" s="131"/>
      <c r="S41" s="131"/>
      <c r="T41" s="147"/>
      <c r="U41" s="130">
        <f t="shared" si="2"/>
        <v>0</v>
      </c>
      <c r="V41" s="131"/>
      <c r="W41" s="131"/>
      <c r="X41" s="107"/>
    </row>
    <row r="42" spans="1:26">
      <c r="A42" s="162"/>
      <c r="B42" s="108"/>
      <c r="C42" s="80" t="s">
        <v>102</v>
      </c>
      <c r="D42" s="81"/>
      <c r="E42" s="123"/>
      <c r="F42" s="124"/>
      <c r="G42" s="124"/>
      <c r="H42" s="108"/>
      <c r="I42" s="101" t="str">
        <f>IF($M$2=1,INT($F42*120000),IF($M$2=2,INT($F42*116000),IF($M$2=3,INT($F42*112000),"0")))</f>
        <v>0</v>
      </c>
      <c r="J42" s="102" t="str">
        <f t="shared" si="0"/>
        <v>0</v>
      </c>
      <c r="K42" s="102" t="str">
        <f t="shared" si="0"/>
        <v>0</v>
      </c>
      <c r="L42" s="148"/>
      <c r="M42" s="101" t="str">
        <f t="shared" si="5"/>
        <v>0</v>
      </c>
      <c r="N42" s="102" t="str">
        <f t="shared" si="3"/>
        <v>0</v>
      </c>
      <c r="O42" s="102" t="str">
        <f t="shared" si="3"/>
        <v>0</v>
      </c>
      <c r="P42" s="148"/>
      <c r="Q42" s="101"/>
      <c r="R42" s="102"/>
      <c r="S42" s="102"/>
      <c r="T42" s="148"/>
      <c r="U42" s="101">
        <f t="shared" si="2"/>
        <v>0</v>
      </c>
      <c r="V42" s="102"/>
      <c r="W42" s="102"/>
      <c r="X42" s="108"/>
    </row>
    <row r="43" spans="1:26">
      <c r="A43" s="137" t="s">
        <v>20</v>
      </c>
      <c r="B43" s="138"/>
      <c r="C43" s="133" t="s">
        <v>113</v>
      </c>
      <c r="D43" s="134"/>
      <c r="E43" s="119">
        <v>0</v>
      </c>
      <c r="F43" s="120"/>
      <c r="G43" s="120"/>
      <c r="H43" s="106" t="s">
        <v>7</v>
      </c>
      <c r="I43" s="128"/>
      <c r="J43" s="129"/>
      <c r="K43" s="129"/>
      <c r="L43" s="146" t="s">
        <v>33</v>
      </c>
      <c r="M43" s="128"/>
      <c r="N43" s="129"/>
      <c r="O43" s="129"/>
      <c r="P43" s="146" t="s">
        <v>33</v>
      </c>
      <c r="Q43" s="128"/>
      <c r="R43" s="129"/>
      <c r="S43" s="129"/>
      <c r="T43" s="146" t="s">
        <v>33</v>
      </c>
      <c r="U43" s="128"/>
      <c r="V43" s="129"/>
      <c r="W43" s="129"/>
      <c r="X43" s="106" t="s">
        <v>33</v>
      </c>
    </row>
    <row r="44" spans="1:26">
      <c r="A44" s="163"/>
      <c r="B44" s="164"/>
      <c r="C44" s="135" t="s">
        <v>114</v>
      </c>
      <c r="D44" s="136"/>
      <c r="E44" s="121"/>
      <c r="F44" s="122"/>
      <c r="G44" s="122"/>
      <c r="H44" s="107"/>
      <c r="I44" s="130"/>
      <c r="J44" s="131"/>
      <c r="K44" s="131"/>
      <c r="L44" s="147"/>
      <c r="M44" s="130"/>
      <c r="N44" s="131"/>
      <c r="O44" s="131"/>
      <c r="P44" s="147"/>
      <c r="Q44" s="130"/>
      <c r="R44" s="131"/>
      <c r="S44" s="131"/>
      <c r="T44" s="147"/>
      <c r="U44" s="130"/>
      <c r="V44" s="131"/>
      <c r="W44" s="131"/>
      <c r="X44" s="107"/>
    </row>
    <row r="45" spans="1:26">
      <c r="A45" s="163"/>
      <c r="B45" s="164"/>
      <c r="C45" s="80" t="s">
        <v>115</v>
      </c>
      <c r="D45" s="81"/>
      <c r="E45" s="123"/>
      <c r="F45" s="124"/>
      <c r="G45" s="124"/>
      <c r="H45" s="108"/>
      <c r="I45" s="101"/>
      <c r="J45" s="102"/>
      <c r="K45" s="102"/>
      <c r="L45" s="148"/>
      <c r="M45" s="101"/>
      <c r="N45" s="102"/>
      <c r="O45" s="102"/>
      <c r="P45" s="148"/>
      <c r="Q45" s="101"/>
      <c r="R45" s="102"/>
      <c r="S45" s="102"/>
      <c r="T45" s="148"/>
      <c r="U45" s="101"/>
      <c r="V45" s="102"/>
      <c r="W45" s="102"/>
      <c r="X45" s="108"/>
    </row>
    <row r="46" spans="1:26" ht="19.5" customHeight="1">
      <c r="A46" s="16"/>
      <c r="B46" s="12" t="s">
        <v>27</v>
      </c>
      <c r="C46" s="95" t="s">
        <v>28</v>
      </c>
      <c r="D46" s="96"/>
      <c r="E46" s="95"/>
      <c r="F46" s="127"/>
      <c r="G46" s="127"/>
      <c r="H46" s="33" t="s">
        <v>31</v>
      </c>
      <c r="I46" s="103"/>
      <c r="J46" s="104"/>
      <c r="K46" s="104"/>
      <c r="L46" s="37" t="s">
        <v>33</v>
      </c>
      <c r="M46" s="115"/>
      <c r="N46" s="116"/>
      <c r="O46" s="116"/>
      <c r="P46" s="37" t="s">
        <v>33</v>
      </c>
      <c r="Q46" s="115"/>
      <c r="R46" s="116"/>
      <c r="S46" s="116"/>
      <c r="T46" s="37" t="s">
        <v>33</v>
      </c>
      <c r="U46" s="103"/>
      <c r="V46" s="104"/>
      <c r="W46" s="104"/>
      <c r="X46" s="33" t="s">
        <v>33</v>
      </c>
      <c r="Y46" s="14"/>
    </row>
    <row r="47" spans="1:26" ht="19.5" customHeight="1" thickBot="1">
      <c r="A47" s="142" t="s">
        <v>74</v>
      </c>
      <c r="B47" s="144"/>
      <c r="C47" s="125" t="s">
        <v>19</v>
      </c>
      <c r="D47" s="145"/>
      <c r="E47" s="125"/>
      <c r="F47" s="126"/>
      <c r="G47" s="126"/>
      <c r="H47" s="40"/>
      <c r="I47" s="117">
        <f>SUM(I36:K46)</f>
        <v>452000</v>
      </c>
      <c r="J47" s="118"/>
      <c r="K47" s="118"/>
      <c r="L47" s="39" t="s">
        <v>33</v>
      </c>
      <c r="M47" s="117">
        <f>SUM(M36:O46)</f>
        <v>75500</v>
      </c>
      <c r="N47" s="118"/>
      <c r="O47" s="118"/>
      <c r="P47" s="39" t="s">
        <v>33</v>
      </c>
      <c r="Q47" s="117">
        <f>SUM(Q36:S46)</f>
        <v>75500</v>
      </c>
      <c r="R47" s="118"/>
      <c r="S47" s="118"/>
      <c r="T47" s="39" t="s">
        <v>33</v>
      </c>
      <c r="U47" s="117">
        <f>SUM(U36:W46)</f>
        <v>603000</v>
      </c>
      <c r="V47" s="118"/>
      <c r="W47" s="118"/>
      <c r="X47" s="40" t="s">
        <v>33</v>
      </c>
      <c r="Z47" s="15"/>
    </row>
    <row r="48" spans="1:26" ht="19.5" customHeight="1" thickTop="1">
      <c r="A48" s="139" t="s">
        <v>21</v>
      </c>
      <c r="B48" s="140"/>
      <c r="C48" s="80" t="s">
        <v>96</v>
      </c>
      <c r="D48" s="81"/>
      <c r="E48" s="158">
        <v>0</v>
      </c>
      <c r="F48" s="159"/>
      <c r="G48" s="159"/>
      <c r="H48" s="32" t="s">
        <v>32</v>
      </c>
      <c r="I48" s="101">
        <f>INT(E48*800)</f>
        <v>0</v>
      </c>
      <c r="J48" s="102"/>
      <c r="K48" s="102"/>
      <c r="L48" s="38" t="s">
        <v>33</v>
      </c>
      <c r="M48" s="101">
        <f>INT(E48*140)</f>
        <v>0</v>
      </c>
      <c r="N48" s="102"/>
      <c r="O48" s="102"/>
      <c r="P48" s="38" t="s">
        <v>33</v>
      </c>
      <c r="Q48" s="101">
        <f>M48</f>
        <v>0</v>
      </c>
      <c r="R48" s="102"/>
      <c r="S48" s="102"/>
      <c r="T48" s="38" t="s">
        <v>33</v>
      </c>
      <c r="U48" s="101">
        <f>SUM(I48,M48,Q48)</f>
        <v>0</v>
      </c>
      <c r="V48" s="102"/>
      <c r="W48" s="102"/>
      <c r="X48" s="32" t="s">
        <v>33</v>
      </c>
      <c r="Z48" s="15"/>
    </row>
    <row r="49" spans="1:26" ht="35.25" customHeight="1">
      <c r="A49" s="165" t="s">
        <v>30</v>
      </c>
      <c r="B49" s="166"/>
      <c r="C49" s="95" t="s">
        <v>97</v>
      </c>
      <c r="D49" s="96"/>
      <c r="E49" s="156" t="s">
        <v>117</v>
      </c>
      <c r="F49" s="157"/>
      <c r="G49" s="157"/>
      <c r="H49" s="33"/>
      <c r="I49" s="103" t="str">
        <f>IFERROR(INT(E49*50000),"0")</f>
        <v>0</v>
      </c>
      <c r="J49" s="104"/>
      <c r="K49" s="104"/>
      <c r="L49" s="37" t="s">
        <v>33</v>
      </c>
      <c r="M49" s="103" t="str">
        <f>IFERROR(INT(E49*8500),"0")</f>
        <v>0</v>
      </c>
      <c r="N49" s="104"/>
      <c r="O49" s="104"/>
      <c r="P49" s="37" t="s">
        <v>33</v>
      </c>
      <c r="Q49" s="103" t="str">
        <f>M49</f>
        <v>0</v>
      </c>
      <c r="R49" s="104"/>
      <c r="S49" s="104"/>
      <c r="T49" s="37" t="s">
        <v>33</v>
      </c>
      <c r="U49" s="103">
        <f>SUM(I49,M49,Q49)</f>
        <v>0</v>
      </c>
      <c r="V49" s="104"/>
      <c r="W49" s="104"/>
      <c r="X49" s="33" t="s">
        <v>33</v>
      </c>
      <c r="Z49" s="15"/>
    </row>
    <row r="50" spans="1:26" ht="19.5" customHeight="1">
      <c r="A50" s="137" t="s">
        <v>29</v>
      </c>
      <c r="B50" s="138"/>
      <c r="C50" s="95" t="s">
        <v>23</v>
      </c>
      <c r="D50" s="96"/>
      <c r="E50" s="154">
        <v>10000</v>
      </c>
      <c r="F50" s="155"/>
      <c r="G50" s="155"/>
      <c r="H50" s="37" t="s">
        <v>33</v>
      </c>
      <c r="I50" s="103">
        <f>INT(ROUNDDOWN(E50*1/2,-3))</f>
        <v>5000</v>
      </c>
      <c r="J50" s="104"/>
      <c r="K50" s="104"/>
      <c r="L50" s="37" t="s">
        <v>33</v>
      </c>
      <c r="M50" s="115"/>
      <c r="N50" s="116"/>
      <c r="O50" s="116"/>
      <c r="P50" s="37" t="s">
        <v>33</v>
      </c>
      <c r="Q50" s="115"/>
      <c r="R50" s="116"/>
      <c r="S50" s="116"/>
      <c r="T50" s="37" t="s">
        <v>33</v>
      </c>
      <c r="U50" s="103">
        <f>SUM(I50,M50)</f>
        <v>5000</v>
      </c>
      <c r="V50" s="104"/>
      <c r="W50" s="104"/>
      <c r="X50" s="33" t="s">
        <v>33</v>
      </c>
    </row>
    <row r="51" spans="1:26" ht="19.5" customHeight="1">
      <c r="A51" s="139"/>
      <c r="B51" s="140"/>
      <c r="C51" s="80" t="s">
        <v>24</v>
      </c>
      <c r="D51" s="81"/>
      <c r="E51" s="154">
        <v>50000</v>
      </c>
      <c r="F51" s="155"/>
      <c r="G51" s="155"/>
      <c r="H51" s="37" t="s">
        <v>33</v>
      </c>
      <c r="I51" s="103">
        <f>INT(ROUNDDOWN(E51*1/3,-3))</f>
        <v>16000</v>
      </c>
      <c r="J51" s="104"/>
      <c r="K51" s="104"/>
      <c r="L51" s="37" t="s">
        <v>33</v>
      </c>
      <c r="M51" s="115"/>
      <c r="N51" s="116"/>
      <c r="O51" s="116"/>
      <c r="P51" s="37" t="s">
        <v>33</v>
      </c>
      <c r="Q51" s="115"/>
      <c r="R51" s="116"/>
      <c r="S51" s="116"/>
      <c r="T51" s="37" t="s">
        <v>33</v>
      </c>
      <c r="U51" s="103">
        <f>I51</f>
        <v>16000</v>
      </c>
      <c r="V51" s="104"/>
      <c r="W51" s="104"/>
      <c r="X51" s="33" t="s">
        <v>33</v>
      </c>
      <c r="Z51" s="13"/>
    </row>
    <row r="52" spans="1:26" ht="19.5" customHeight="1" thickBot="1">
      <c r="A52" s="142" t="s">
        <v>75</v>
      </c>
      <c r="B52" s="143"/>
      <c r="C52" s="143"/>
      <c r="D52" s="144"/>
      <c r="E52" s="152"/>
      <c r="F52" s="153"/>
      <c r="G52" s="153"/>
      <c r="H52" s="39"/>
      <c r="I52" s="117">
        <f>SUM(I48:K51)</f>
        <v>21000</v>
      </c>
      <c r="J52" s="118"/>
      <c r="K52" s="118"/>
      <c r="L52" s="39" t="s">
        <v>33</v>
      </c>
      <c r="M52" s="117">
        <f>SUM(M48:O51)</f>
        <v>0</v>
      </c>
      <c r="N52" s="118"/>
      <c r="O52" s="118"/>
      <c r="P52" s="39" t="s">
        <v>33</v>
      </c>
      <c r="Q52" s="117">
        <f>SUM(Q48:S51)</f>
        <v>0</v>
      </c>
      <c r="R52" s="118"/>
      <c r="S52" s="118"/>
      <c r="T52" s="39" t="s">
        <v>33</v>
      </c>
      <c r="U52" s="117">
        <f>SUM(U48:W51)</f>
        <v>21000</v>
      </c>
      <c r="V52" s="118"/>
      <c r="W52" s="118"/>
      <c r="X52" s="40" t="s">
        <v>33</v>
      </c>
    </row>
    <row r="53" spans="1:26" ht="19.5" customHeight="1" thickTop="1" thickBot="1">
      <c r="A53" s="55" t="s">
        <v>76</v>
      </c>
      <c r="B53" s="56"/>
      <c r="C53" s="56"/>
      <c r="D53" s="57"/>
      <c r="E53" s="58"/>
      <c r="F53" s="59"/>
      <c r="G53" s="59"/>
      <c r="H53" s="41"/>
      <c r="I53" s="60">
        <f>I47+I52</f>
        <v>473000</v>
      </c>
      <c r="J53" s="61"/>
      <c r="K53" s="61"/>
      <c r="L53" s="42" t="s">
        <v>33</v>
      </c>
      <c r="M53" s="60">
        <f>M47+M52</f>
        <v>75500</v>
      </c>
      <c r="N53" s="61"/>
      <c r="O53" s="61"/>
      <c r="P53" s="42" t="s">
        <v>33</v>
      </c>
      <c r="Q53" s="60">
        <f>Q47+Q52</f>
        <v>75500</v>
      </c>
      <c r="R53" s="61"/>
      <c r="S53" s="61"/>
      <c r="T53" s="42" t="s">
        <v>33</v>
      </c>
      <c r="U53" s="60">
        <f>U47+U52</f>
        <v>624000</v>
      </c>
      <c r="V53" s="61"/>
      <c r="W53" s="61"/>
      <c r="X53" s="43" t="s">
        <v>33</v>
      </c>
    </row>
    <row r="54" spans="1:26" ht="19.5" customHeight="1" thickBot="1">
      <c r="A54" s="62" t="s">
        <v>77</v>
      </c>
      <c r="B54" s="63"/>
      <c r="C54" s="63"/>
      <c r="D54" s="64"/>
      <c r="E54" s="65"/>
      <c r="F54" s="66"/>
      <c r="G54" s="66"/>
      <c r="H54" s="44"/>
      <c r="I54" s="67">
        <f>ROUNDDOWN(I53,-3)</f>
        <v>473000</v>
      </c>
      <c r="J54" s="68"/>
      <c r="K54" s="68"/>
      <c r="L54" s="45" t="s">
        <v>78</v>
      </c>
      <c r="M54" s="67">
        <f>ROUNDDOWN(M53,-3)</f>
        <v>75000</v>
      </c>
      <c r="N54" s="68"/>
      <c r="O54" s="68"/>
      <c r="P54" s="45" t="s">
        <v>78</v>
      </c>
      <c r="Q54" s="67">
        <f>ROUNDDOWN(Q53,-3)</f>
        <v>75000</v>
      </c>
      <c r="R54" s="68"/>
      <c r="S54" s="68"/>
      <c r="T54" s="45" t="s">
        <v>78</v>
      </c>
      <c r="U54" s="67">
        <f>SUM(I54,M54,Q54)</f>
        <v>623000</v>
      </c>
      <c r="V54" s="68"/>
      <c r="W54" s="68"/>
      <c r="X54" s="46" t="s">
        <v>78</v>
      </c>
    </row>
    <row r="55" spans="1:26" ht="35.25" customHeight="1">
      <c r="A55" s="139" t="s">
        <v>6</v>
      </c>
      <c r="B55" s="141"/>
      <c r="C55" s="141"/>
      <c r="D55" s="140"/>
      <c r="E55" s="150">
        <f>SUM(E37:G45)</f>
        <v>2</v>
      </c>
      <c r="F55" s="151"/>
      <c r="G55" s="151"/>
      <c r="H55" s="34" t="s">
        <v>31</v>
      </c>
      <c r="I55" s="80"/>
      <c r="J55" s="109"/>
      <c r="K55" s="109"/>
      <c r="L55" s="34"/>
      <c r="M55" s="80"/>
      <c r="N55" s="109"/>
      <c r="O55" s="109"/>
      <c r="P55" s="34"/>
      <c r="Q55" s="80"/>
      <c r="R55" s="109"/>
      <c r="S55" s="109"/>
      <c r="T55" s="34"/>
      <c r="U55" s="80"/>
      <c r="V55" s="109"/>
      <c r="W55" s="109"/>
      <c r="X55" s="34"/>
    </row>
    <row r="56" spans="1:26" s="9" customFormat="1">
      <c r="A56" s="132" t="s">
        <v>34</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row>
    <row r="57" spans="1:26" s="9" customFormat="1">
      <c r="A57" s="132" t="s">
        <v>35</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row>
    <row r="58" spans="1:26" s="9" customFormat="1">
      <c r="A58" s="132" t="s">
        <v>103</v>
      </c>
      <c r="B58" s="132"/>
      <c r="C58" s="132"/>
      <c r="D58" s="132"/>
      <c r="E58" s="132"/>
      <c r="F58" s="132"/>
      <c r="G58" s="132"/>
      <c r="H58" s="132"/>
      <c r="I58" s="132"/>
      <c r="J58" s="132"/>
      <c r="K58" s="132"/>
      <c r="L58" s="132"/>
      <c r="M58" s="132"/>
      <c r="N58" s="132"/>
      <c r="O58" s="132"/>
      <c r="P58" s="132"/>
      <c r="Q58" s="132"/>
      <c r="R58" s="132"/>
      <c r="S58" s="132"/>
      <c r="T58" s="132"/>
      <c r="U58" s="132"/>
      <c r="V58" s="132"/>
      <c r="W58" s="132"/>
      <c r="X58" s="132"/>
    </row>
    <row r="59" spans="1:26" s="9" customFormat="1" ht="38.25" customHeight="1">
      <c r="A59" s="149" t="s">
        <v>104</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row>
    <row r="60" spans="1:26" ht="6" customHeight="1">
      <c r="A60" s="77"/>
      <c r="B60" s="77"/>
      <c r="C60" s="77"/>
      <c r="D60" s="77"/>
      <c r="E60" s="77"/>
      <c r="F60" s="77"/>
      <c r="G60" s="77"/>
      <c r="H60" s="77"/>
      <c r="I60" s="77"/>
      <c r="J60" s="77"/>
      <c r="K60" s="77"/>
      <c r="L60" s="77"/>
      <c r="M60" s="77"/>
      <c r="N60" s="77"/>
      <c r="O60" s="77"/>
      <c r="P60" s="77"/>
      <c r="Q60" s="77"/>
      <c r="R60" s="77"/>
      <c r="S60" s="77"/>
      <c r="T60" s="77"/>
      <c r="U60" s="77"/>
      <c r="V60" s="77"/>
      <c r="W60" s="77"/>
      <c r="X60" s="77"/>
    </row>
    <row r="61" spans="1:26" ht="14.25">
      <c r="A61" s="26" t="s">
        <v>80</v>
      </c>
      <c r="B61" s="26"/>
      <c r="C61" s="26"/>
      <c r="D61" s="26"/>
      <c r="E61" s="26"/>
      <c r="F61" s="26"/>
      <c r="G61" s="4"/>
      <c r="H61" s="4"/>
      <c r="I61" s="4"/>
      <c r="J61" s="4"/>
      <c r="K61" s="4"/>
      <c r="L61" s="4"/>
      <c r="M61" s="4"/>
      <c r="N61" s="4"/>
      <c r="O61" s="4"/>
      <c r="P61" s="4"/>
      <c r="Q61" s="4"/>
      <c r="R61" s="4"/>
      <c r="S61" s="4"/>
      <c r="T61" s="4"/>
      <c r="U61" s="4"/>
      <c r="V61" s="4"/>
      <c r="W61" s="4"/>
      <c r="X61" s="4"/>
    </row>
    <row r="62" spans="1:26" ht="6" customHeight="1">
      <c r="A62" s="26"/>
      <c r="B62" s="26"/>
      <c r="C62" s="26"/>
      <c r="D62" s="26"/>
      <c r="E62" s="26"/>
      <c r="F62" s="26"/>
      <c r="G62" s="4"/>
      <c r="H62" s="4"/>
      <c r="I62" s="4"/>
      <c r="J62" s="4"/>
      <c r="K62" s="4"/>
      <c r="L62" s="4"/>
      <c r="M62" s="4"/>
      <c r="N62" s="4"/>
      <c r="O62" s="4"/>
      <c r="P62" s="4"/>
      <c r="Q62" s="4"/>
      <c r="R62" s="4"/>
      <c r="S62" s="4"/>
      <c r="T62" s="4"/>
      <c r="U62" s="4"/>
      <c r="V62" s="4"/>
      <c r="W62" s="4"/>
      <c r="X62" s="4"/>
    </row>
    <row r="63" spans="1:26" ht="19.5" customHeight="1">
      <c r="A63" s="51" t="s">
        <v>81</v>
      </c>
      <c r="B63" s="51"/>
      <c r="C63" s="53">
        <f>I54</f>
        <v>473000</v>
      </c>
      <c r="D63" s="53"/>
      <c r="E63" s="53"/>
      <c r="F63" s="27" t="s">
        <v>82</v>
      </c>
      <c r="G63" s="4"/>
      <c r="H63" s="4"/>
      <c r="I63" s="4"/>
      <c r="J63" s="4"/>
      <c r="K63" s="4"/>
      <c r="L63" s="4"/>
      <c r="M63" s="4"/>
      <c r="N63" s="4"/>
      <c r="O63" s="4"/>
      <c r="P63" s="4"/>
      <c r="Q63" s="4"/>
      <c r="R63" s="4"/>
      <c r="S63" s="4"/>
      <c r="T63" s="4"/>
      <c r="U63" s="4"/>
      <c r="V63" s="4"/>
      <c r="W63" s="4"/>
      <c r="X63" s="4"/>
    </row>
    <row r="64" spans="1:26" ht="6" customHeight="1">
      <c r="A64" s="28"/>
      <c r="B64" s="28"/>
      <c r="C64" s="50"/>
      <c r="D64" s="50"/>
      <c r="E64" s="50"/>
      <c r="F64" s="26"/>
      <c r="G64" s="4"/>
      <c r="H64" s="4"/>
      <c r="I64" s="4"/>
      <c r="J64" s="4"/>
      <c r="K64" s="4"/>
      <c r="L64" s="4"/>
      <c r="M64" s="4"/>
      <c r="N64" s="4"/>
      <c r="O64" s="4"/>
      <c r="P64" s="4"/>
      <c r="Q64" s="4"/>
      <c r="R64" s="4"/>
      <c r="S64" s="4"/>
      <c r="T64" s="4"/>
      <c r="U64" s="4"/>
      <c r="V64" s="4"/>
      <c r="W64" s="4"/>
      <c r="X64" s="4"/>
    </row>
    <row r="65" spans="1:24" ht="19.5" customHeight="1">
      <c r="A65" s="51" t="s">
        <v>83</v>
      </c>
      <c r="B65" s="51"/>
      <c r="C65" s="53">
        <f>M54</f>
        <v>75000</v>
      </c>
      <c r="D65" s="53"/>
      <c r="E65" s="53"/>
      <c r="F65" s="27" t="s">
        <v>82</v>
      </c>
      <c r="G65" s="4"/>
      <c r="H65" s="4"/>
      <c r="I65" s="4"/>
      <c r="J65" s="4"/>
      <c r="K65" s="4"/>
      <c r="L65" s="4"/>
      <c r="M65" s="4"/>
      <c r="N65" s="4"/>
      <c r="O65" s="4"/>
      <c r="P65" s="4"/>
      <c r="Q65" s="4"/>
      <c r="R65" s="4"/>
      <c r="S65" s="4"/>
      <c r="T65" s="4"/>
      <c r="U65" s="4"/>
      <c r="V65" s="4"/>
      <c r="W65" s="4"/>
      <c r="X65" s="4"/>
    </row>
    <row r="66" spans="1:24" ht="6" customHeight="1">
      <c r="A66" s="28"/>
      <c r="B66" s="28"/>
      <c r="C66" s="50"/>
      <c r="D66" s="50"/>
      <c r="E66" s="50"/>
      <c r="F66" s="26"/>
      <c r="G66" s="4"/>
      <c r="H66" s="4"/>
      <c r="I66" s="4"/>
      <c r="J66" s="4"/>
      <c r="K66" s="4"/>
      <c r="L66" s="4"/>
      <c r="M66" s="4"/>
      <c r="N66" s="4"/>
      <c r="O66" s="4"/>
      <c r="P66" s="4"/>
      <c r="Q66" s="4"/>
      <c r="R66" s="4"/>
      <c r="S66" s="4"/>
      <c r="T66" s="4"/>
      <c r="U66" s="4"/>
      <c r="V66" s="4"/>
      <c r="W66" s="4"/>
      <c r="X66" s="4"/>
    </row>
    <row r="67" spans="1:24" ht="19.5" customHeight="1">
      <c r="A67" s="51" t="s">
        <v>84</v>
      </c>
      <c r="B67" s="51"/>
      <c r="C67" s="53">
        <f>Q54</f>
        <v>75000</v>
      </c>
      <c r="D67" s="53"/>
      <c r="E67" s="53"/>
      <c r="F67" s="27" t="s">
        <v>82</v>
      </c>
      <c r="G67" s="4"/>
      <c r="H67" s="4"/>
      <c r="I67" s="4"/>
      <c r="J67" s="4"/>
      <c r="K67" s="4"/>
      <c r="L67" s="4"/>
      <c r="M67" s="4"/>
      <c r="N67" s="4"/>
      <c r="O67" s="4"/>
      <c r="P67" s="4"/>
      <c r="Q67" s="4"/>
      <c r="R67" s="4"/>
      <c r="S67" s="4"/>
      <c r="T67" s="4"/>
      <c r="U67" s="4"/>
      <c r="V67" s="4"/>
      <c r="W67" s="4"/>
      <c r="X67" s="4"/>
    </row>
    <row r="68" spans="1:24" ht="6" customHeight="1">
      <c r="A68" s="28"/>
      <c r="B68" s="28"/>
      <c r="C68" s="54"/>
      <c r="D68" s="54"/>
      <c r="E68" s="54"/>
      <c r="F68" s="26"/>
      <c r="G68" s="4"/>
      <c r="H68" s="4"/>
      <c r="I68" s="4"/>
      <c r="J68" s="4"/>
      <c r="K68" s="4"/>
      <c r="L68" s="4"/>
      <c r="M68" s="4"/>
      <c r="N68" s="4"/>
      <c r="O68" s="4"/>
      <c r="P68" s="4"/>
      <c r="Q68" s="4"/>
      <c r="R68" s="4"/>
      <c r="S68" s="4"/>
      <c r="T68" s="4"/>
      <c r="U68" s="4"/>
      <c r="V68" s="4"/>
      <c r="W68" s="4"/>
      <c r="X68" s="4"/>
    </row>
    <row r="69" spans="1:24" ht="19.5" customHeight="1" thickBot="1">
      <c r="A69" s="48" t="s">
        <v>85</v>
      </c>
      <c r="B69" s="48"/>
      <c r="C69" s="49">
        <f>C63+C65+C67</f>
        <v>623000</v>
      </c>
      <c r="D69" s="49"/>
      <c r="E69" s="49"/>
      <c r="F69" s="29" t="s">
        <v>82</v>
      </c>
      <c r="G69" s="4"/>
      <c r="H69" s="4"/>
      <c r="I69" s="4"/>
      <c r="J69" s="4"/>
      <c r="K69" s="4"/>
      <c r="L69" s="4"/>
      <c r="M69" s="4"/>
      <c r="N69" s="4"/>
      <c r="O69" s="4"/>
      <c r="P69" s="4"/>
      <c r="Q69" s="4"/>
      <c r="R69" s="4"/>
      <c r="S69" s="4"/>
      <c r="T69" s="4"/>
      <c r="U69" s="4"/>
      <c r="V69" s="4"/>
      <c r="W69" s="4"/>
      <c r="X69" s="4"/>
    </row>
    <row r="70" spans="1:24" ht="6" customHeight="1" thickTop="1">
      <c r="A70" s="28"/>
      <c r="B70" s="28"/>
      <c r="C70" s="50"/>
      <c r="D70" s="50"/>
      <c r="E70" s="50"/>
      <c r="F70" s="26"/>
      <c r="G70" s="4"/>
      <c r="H70" s="4"/>
      <c r="I70" s="4"/>
      <c r="J70" s="4"/>
      <c r="K70" s="4"/>
      <c r="L70" s="4"/>
      <c r="M70" s="4"/>
      <c r="N70" s="4"/>
      <c r="O70" s="4"/>
      <c r="P70" s="4"/>
      <c r="Q70" s="4"/>
      <c r="R70" s="4"/>
      <c r="S70" s="4"/>
      <c r="T70" s="4"/>
      <c r="U70" s="4"/>
      <c r="V70" s="4"/>
      <c r="W70" s="4"/>
      <c r="X70" s="4"/>
    </row>
    <row r="71" spans="1:24" ht="19.5" customHeight="1">
      <c r="A71" s="51" t="s">
        <v>86</v>
      </c>
      <c r="B71" s="51"/>
      <c r="C71" s="52">
        <v>100000</v>
      </c>
      <c r="D71" s="52"/>
      <c r="E71" s="52"/>
      <c r="F71" s="27" t="s">
        <v>82</v>
      </c>
      <c r="G71" s="4"/>
      <c r="H71" s="4"/>
      <c r="I71" s="4"/>
      <c r="J71" s="4"/>
      <c r="K71" s="4"/>
      <c r="L71" s="4"/>
      <c r="M71" s="4"/>
      <c r="N71" s="4"/>
      <c r="O71" s="4"/>
      <c r="P71" s="4"/>
      <c r="Q71" s="4"/>
      <c r="R71" s="4"/>
      <c r="S71" s="4"/>
      <c r="T71" s="4"/>
      <c r="U71" s="4"/>
      <c r="V71" s="4"/>
      <c r="W71" s="4"/>
      <c r="X71" s="4"/>
    </row>
    <row r="72" spans="1:24" ht="6" customHeight="1">
      <c r="A72" s="28"/>
      <c r="B72" s="28"/>
      <c r="C72" s="50"/>
      <c r="D72" s="50"/>
      <c r="E72" s="50"/>
      <c r="F72" s="26"/>
      <c r="G72" s="4"/>
      <c r="H72" s="4"/>
      <c r="I72" s="4"/>
      <c r="J72" s="4"/>
      <c r="K72" s="4"/>
      <c r="L72" s="4"/>
      <c r="M72" s="4"/>
      <c r="N72" s="4"/>
      <c r="O72" s="4"/>
      <c r="P72" s="4"/>
      <c r="Q72" s="4"/>
      <c r="R72" s="4"/>
      <c r="S72" s="4"/>
      <c r="T72" s="4"/>
      <c r="U72" s="4"/>
      <c r="V72" s="4"/>
      <c r="W72" s="4"/>
      <c r="X72" s="4"/>
    </row>
    <row r="73" spans="1:24" ht="19.5" customHeight="1" thickBot="1">
      <c r="A73" s="48" t="s">
        <v>87</v>
      </c>
      <c r="B73" s="48"/>
      <c r="C73" s="49">
        <f>C69+C71</f>
        <v>723000</v>
      </c>
      <c r="D73" s="49"/>
      <c r="E73" s="49"/>
      <c r="F73" s="29" t="s">
        <v>82</v>
      </c>
      <c r="G73" s="4"/>
      <c r="H73" s="4"/>
      <c r="I73" s="4"/>
      <c r="J73" s="4"/>
      <c r="K73" s="4"/>
      <c r="L73" s="4"/>
      <c r="M73" s="4"/>
      <c r="N73" s="4"/>
      <c r="O73" s="4"/>
      <c r="P73" s="4"/>
      <c r="Q73" s="4"/>
      <c r="R73" s="4"/>
      <c r="S73" s="4"/>
      <c r="T73" s="4"/>
      <c r="U73" s="4"/>
      <c r="V73" s="4"/>
      <c r="W73" s="4"/>
      <c r="X73" s="4"/>
    </row>
    <row r="74" spans="1:24" s="9" customFormat="1" ht="26.25" customHeight="1" thickTop="1">
      <c r="A74" s="132" t="s">
        <v>67</v>
      </c>
      <c r="B74" s="132"/>
      <c r="C74" s="132"/>
      <c r="D74" s="132"/>
      <c r="E74" s="132"/>
      <c r="F74" s="132"/>
      <c r="G74" s="132"/>
      <c r="H74" s="132"/>
      <c r="I74" s="132"/>
      <c r="J74" s="132"/>
      <c r="K74" s="132"/>
      <c r="L74" s="132"/>
      <c r="M74" s="132"/>
      <c r="N74" s="132"/>
      <c r="O74" s="132"/>
      <c r="P74" s="132"/>
      <c r="Q74" s="132"/>
      <c r="R74" s="132"/>
      <c r="S74" s="132"/>
      <c r="T74" s="132"/>
      <c r="U74" s="132"/>
      <c r="V74" s="132"/>
      <c r="W74" s="132"/>
      <c r="X74" s="132"/>
    </row>
    <row r="75" spans="1:24" ht="19.5" customHeight="1">
      <c r="A75" s="77"/>
      <c r="B75" s="77"/>
      <c r="C75" s="77"/>
      <c r="D75" s="77"/>
      <c r="E75" s="77"/>
      <c r="F75" s="77"/>
      <c r="G75" s="77"/>
      <c r="H75" s="77"/>
      <c r="I75" s="77"/>
      <c r="J75" s="77"/>
      <c r="K75" s="77"/>
      <c r="L75" s="77"/>
      <c r="M75" s="77"/>
      <c r="N75" s="77"/>
      <c r="O75" s="77"/>
      <c r="P75" s="77"/>
      <c r="Q75" s="77"/>
      <c r="R75" s="77"/>
      <c r="S75" s="77"/>
      <c r="T75" s="77"/>
      <c r="U75" s="77"/>
      <c r="V75" s="77"/>
      <c r="W75" s="77"/>
      <c r="X75" s="77"/>
    </row>
    <row r="76" spans="1:24" ht="19.5" customHeight="1">
      <c r="A76" s="4" t="s">
        <v>36</v>
      </c>
      <c r="B76" s="4"/>
      <c r="C76" s="4"/>
      <c r="D76" s="4"/>
      <c r="E76" s="4"/>
      <c r="F76" s="4"/>
      <c r="G76" s="4"/>
      <c r="H76" s="4"/>
      <c r="I76" s="4"/>
      <c r="J76" s="4"/>
      <c r="K76" s="4"/>
      <c r="L76" s="4"/>
      <c r="M76" s="4"/>
      <c r="N76" s="4"/>
      <c r="O76" s="4"/>
      <c r="P76" s="4"/>
      <c r="Q76" s="4"/>
      <c r="R76" s="4"/>
      <c r="S76" s="4"/>
      <c r="T76" s="4"/>
      <c r="U76" s="4"/>
      <c r="V76" s="4"/>
      <c r="W76" s="4"/>
      <c r="X76" s="4"/>
    </row>
    <row r="77" spans="1:24" ht="19.5" customHeight="1">
      <c r="A77" s="112" t="s">
        <v>10</v>
      </c>
      <c r="B77" s="112"/>
      <c r="C77" s="22" t="s">
        <v>42</v>
      </c>
      <c r="D77" s="22" t="s">
        <v>43</v>
      </c>
      <c r="E77" s="113" t="s">
        <v>44</v>
      </c>
      <c r="F77" s="114"/>
      <c r="G77" s="97" t="s">
        <v>45</v>
      </c>
      <c r="H77" s="98"/>
      <c r="I77" s="97" t="s">
        <v>46</v>
      </c>
      <c r="J77" s="98"/>
      <c r="K77" s="97" t="s">
        <v>47</v>
      </c>
      <c r="L77" s="98"/>
      <c r="M77" s="97" t="s">
        <v>48</v>
      </c>
      <c r="N77" s="98"/>
      <c r="O77" s="97" t="s">
        <v>49</v>
      </c>
      <c r="P77" s="98"/>
      <c r="Q77" s="97" t="s">
        <v>50</v>
      </c>
      <c r="R77" s="98"/>
      <c r="S77" s="97" t="s">
        <v>51</v>
      </c>
      <c r="T77" s="98"/>
      <c r="U77" s="97" t="s">
        <v>52</v>
      </c>
      <c r="V77" s="98"/>
      <c r="W77" s="97" t="s">
        <v>53</v>
      </c>
      <c r="X77" s="98"/>
    </row>
    <row r="78" spans="1:24" ht="19.5" customHeight="1">
      <c r="A78" s="112"/>
      <c r="B78" s="112"/>
      <c r="C78" s="23" t="s">
        <v>8</v>
      </c>
      <c r="D78" s="23" t="s">
        <v>8</v>
      </c>
      <c r="E78" s="99" t="s">
        <v>8</v>
      </c>
      <c r="F78" s="100"/>
      <c r="G78" s="99" t="s">
        <v>8</v>
      </c>
      <c r="H78" s="100"/>
      <c r="I78" s="99" t="s">
        <v>8</v>
      </c>
      <c r="J78" s="100"/>
      <c r="K78" s="99" t="s">
        <v>8</v>
      </c>
      <c r="L78" s="100"/>
      <c r="M78" s="99" t="s">
        <v>8</v>
      </c>
      <c r="N78" s="100"/>
      <c r="O78" s="99" t="s">
        <v>8</v>
      </c>
      <c r="P78" s="100"/>
      <c r="Q78" s="99" t="s">
        <v>8</v>
      </c>
      <c r="R78" s="100"/>
      <c r="S78" s="99" t="s">
        <v>8</v>
      </c>
      <c r="T78" s="100"/>
      <c r="U78" s="99" t="s">
        <v>8</v>
      </c>
      <c r="V78" s="100"/>
      <c r="W78" s="99" t="s">
        <v>8</v>
      </c>
      <c r="X78" s="100"/>
    </row>
    <row r="79" spans="1:24" ht="36" customHeight="1">
      <c r="A79" s="105" t="s">
        <v>5</v>
      </c>
      <c r="B79" s="105"/>
      <c r="C79" s="19"/>
      <c r="D79" s="19"/>
      <c r="E79" s="78"/>
      <c r="F79" s="79"/>
      <c r="G79" s="78"/>
      <c r="H79" s="79"/>
      <c r="I79" s="78"/>
      <c r="J79" s="79"/>
      <c r="K79" s="78"/>
      <c r="L79" s="79"/>
      <c r="M79" s="78"/>
      <c r="N79" s="79"/>
      <c r="O79" s="78"/>
      <c r="P79" s="79"/>
      <c r="Q79" s="78"/>
      <c r="R79" s="79"/>
      <c r="S79" s="78"/>
      <c r="T79" s="79"/>
      <c r="U79" s="78"/>
      <c r="V79" s="79"/>
      <c r="W79" s="78"/>
      <c r="X79" s="79"/>
    </row>
    <row r="80" spans="1:24" ht="19.5" customHeight="1">
      <c r="A80" s="105"/>
      <c r="B80" s="105"/>
      <c r="C80" s="16"/>
      <c r="D80" s="16"/>
      <c r="E80" s="80"/>
      <c r="F80" s="81"/>
      <c r="G80" s="80"/>
      <c r="H80" s="81"/>
      <c r="I80" s="80"/>
      <c r="J80" s="81"/>
      <c r="K80" s="80"/>
      <c r="L80" s="81"/>
      <c r="M80" s="80"/>
      <c r="N80" s="81"/>
      <c r="O80" s="80"/>
      <c r="P80" s="81"/>
      <c r="Q80" s="80"/>
      <c r="R80" s="81"/>
      <c r="S80" s="80"/>
      <c r="T80" s="81"/>
      <c r="U80" s="80"/>
      <c r="V80" s="81"/>
      <c r="W80" s="80"/>
      <c r="X80" s="81"/>
    </row>
    <row r="81" spans="1:24" ht="36" customHeight="1">
      <c r="A81" s="71" t="s">
        <v>26</v>
      </c>
      <c r="B81" s="72"/>
      <c r="C81" s="19"/>
      <c r="D81" s="19"/>
      <c r="E81" s="78"/>
      <c r="F81" s="79"/>
      <c r="G81" s="78"/>
      <c r="H81" s="79"/>
      <c r="I81" s="78"/>
      <c r="J81" s="79"/>
      <c r="K81" s="78"/>
      <c r="L81" s="79"/>
      <c r="M81" s="78"/>
      <c r="N81" s="79"/>
      <c r="O81" s="78"/>
      <c r="P81" s="79"/>
      <c r="Q81" s="78"/>
      <c r="R81" s="79"/>
      <c r="S81" s="78"/>
      <c r="T81" s="79"/>
      <c r="U81" s="78"/>
      <c r="V81" s="79"/>
      <c r="W81" s="78"/>
      <c r="X81" s="79"/>
    </row>
    <row r="82" spans="1:24" ht="19.5" customHeight="1">
      <c r="A82" s="73"/>
      <c r="B82" s="74"/>
      <c r="C82" s="16"/>
      <c r="D82" s="16"/>
      <c r="E82" s="80"/>
      <c r="F82" s="81"/>
      <c r="G82" s="80"/>
      <c r="H82" s="81"/>
      <c r="I82" s="80"/>
      <c r="J82" s="81"/>
      <c r="K82" s="80"/>
      <c r="L82" s="81"/>
      <c r="M82" s="80"/>
      <c r="N82" s="81"/>
      <c r="O82" s="80"/>
      <c r="P82" s="81"/>
      <c r="Q82" s="80"/>
      <c r="R82" s="81"/>
      <c r="S82" s="80"/>
      <c r="T82" s="81"/>
      <c r="U82" s="80"/>
      <c r="V82" s="81"/>
      <c r="W82" s="80"/>
      <c r="X82" s="81"/>
    </row>
    <row r="83" spans="1:24" ht="38.25" customHeight="1">
      <c r="A83" s="24"/>
      <c r="B83" s="25" t="s">
        <v>56</v>
      </c>
      <c r="C83" s="17"/>
      <c r="D83" s="17"/>
      <c r="E83" s="95"/>
      <c r="F83" s="96"/>
      <c r="G83" s="95"/>
      <c r="H83" s="96"/>
      <c r="I83" s="95"/>
      <c r="J83" s="96"/>
      <c r="K83" s="95"/>
      <c r="L83" s="96"/>
      <c r="M83" s="95"/>
      <c r="N83" s="96"/>
      <c r="O83" s="95"/>
      <c r="P83" s="96"/>
      <c r="Q83" s="95"/>
      <c r="R83" s="96"/>
      <c r="S83" s="95"/>
      <c r="T83" s="96"/>
      <c r="U83" s="95"/>
      <c r="V83" s="96"/>
      <c r="W83" s="95"/>
      <c r="X83" s="96"/>
    </row>
    <row r="84" spans="1:24" ht="36" customHeight="1">
      <c r="A84" s="71" t="s">
        <v>54</v>
      </c>
      <c r="B84" s="72"/>
      <c r="C84" s="19"/>
      <c r="D84" s="19"/>
      <c r="E84" s="78"/>
      <c r="F84" s="79"/>
      <c r="G84" s="78"/>
      <c r="H84" s="79"/>
      <c r="I84" s="78"/>
      <c r="J84" s="79"/>
      <c r="K84" s="78"/>
      <c r="L84" s="79"/>
      <c r="M84" s="78"/>
      <c r="N84" s="79"/>
      <c r="O84" s="78"/>
      <c r="P84" s="79"/>
      <c r="Q84" s="78"/>
      <c r="R84" s="79"/>
      <c r="S84" s="78"/>
      <c r="T84" s="79"/>
      <c r="U84" s="78"/>
      <c r="V84" s="79"/>
      <c r="W84" s="78"/>
      <c r="X84" s="79"/>
    </row>
    <row r="85" spans="1:24" ht="19.5" customHeight="1">
      <c r="A85" s="73"/>
      <c r="B85" s="74"/>
      <c r="C85" s="16"/>
      <c r="D85" s="16"/>
      <c r="E85" s="80"/>
      <c r="F85" s="81"/>
      <c r="G85" s="80"/>
      <c r="H85" s="81"/>
      <c r="I85" s="80"/>
      <c r="J85" s="81"/>
      <c r="K85" s="80"/>
      <c r="L85" s="81"/>
      <c r="M85" s="80"/>
      <c r="N85" s="81"/>
      <c r="O85" s="80"/>
      <c r="P85" s="81"/>
      <c r="Q85" s="80"/>
      <c r="R85" s="81"/>
      <c r="S85" s="80"/>
      <c r="T85" s="81"/>
      <c r="U85" s="80"/>
      <c r="V85" s="81"/>
      <c r="W85" s="80"/>
      <c r="X85" s="81"/>
    </row>
    <row r="86" spans="1:24" ht="36" customHeight="1">
      <c r="A86" s="24"/>
      <c r="B86" s="25" t="s">
        <v>56</v>
      </c>
      <c r="C86" s="17"/>
      <c r="D86" s="17"/>
      <c r="E86" s="95"/>
      <c r="F86" s="96"/>
      <c r="G86" s="95"/>
      <c r="H86" s="96"/>
      <c r="I86" s="95"/>
      <c r="J86" s="96"/>
      <c r="K86" s="95"/>
      <c r="L86" s="96"/>
      <c r="M86" s="95"/>
      <c r="N86" s="96"/>
      <c r="O86" s="95"/>
      <c r="P86" s="96"/>
      <c r="Q86" s="95"/>
      <c r="R86" s="96"/>
      <c r="S86" s="95"/>
      <c r="T86" s="96"/>
      <c r="U86" s="95"/>
      <c r="V86" s="96"/>
      <c r="W86" s="95"/>
      <c r="X86" s="96"/>
    </row>
    <row r="87" spans="1:24" ht="36" customHeight="1">
      <c r="A87" s="105" t="s">
        <v>20</v>
      </c>
      <c r="B87" s="105"/>
      <c r="C87" s="19"/>
      <c r="D87" s="19"/>
      <c r="E87" s="78"/>
      <c r="F87" s="79"/>
      <c r="G87" s="78"/>
      <c r="H87" s="79"/>
      <c r="I87" s="78"/>
      <c r="J87" s="79"/>
      <c r="K87" s="78"/>
      <c r="L87" s="79"/>
      <c r="M87" s="78"/>
      <c r="N87" s="79"/>
      <c r="O87" s="78"/>
      <c r="P87" s="79"/>
      <c r="Q87" s="78"/>
      <c r="R87" s="79"/>
      <c r="S87" s="78"/>
      <c r="T87" s="79"/>
      <c r="U87" s="78"/>
      <c r="V87" s="79"/>
      <c r="W87" s="78"/>
      <c r="X87" s="79"/>
    </row>
    <row r="88" spans="1:24" ht="19.5" customHeight="1">
      <c r="A88" s="105"/>
      <c r="B88" s="105"/>
      <c r="C88" s="16"/>
      <c r="D88" s="16"/>
      <c r="E88" s="80"/>
      <c r="F88" s="81"/>
      <c r="G88" s="80"/>
      <c r="H88" s="81"/>
      <c r="I88" s="80"/>
      <c r="J88" s="81"/>
      <c r="K88" s="80"/>
      <c r="L88" s="81"/>
      <c r="M88" s="80"/>
      <c r="N88" s="81"/>
      <c r="O88" s="80"/>
      <c r="P88" s="81"/>
      <c r="Q88" s="80"/>
      <c r="R88" s="81"/>
      <c r="S88" s="80"/>
      <c r="T88" s="81"/>
      <c r="U88" s="80"/>
      <c r="V88" s="81"/>
      <c r="W88" s="80"/>
      <c r="X88" s="81"/>
    </row>
    <row r="89" spans="1:24" ht="36" customHeight="1">
      <c r="A89" s="105" t="s">
        <v>21</v>
      </c>
      <c r="B89" s="105"/>
      <c r="C89" s="19"/>
      <c r="D89" s="19"/>
      <c r="E89" s="78"/>
      <c r="F89" s="79"/>
      <c r="G89" s="78"/>
      <c r="H89" s="79"/>
      <c r="I89" s="78"/>
      <c r="J89" s="79"/>
      <c r="K89" s="78"/>
      <c r="L89" s="79"/>
      <c r="M89" s="78"/>
      <c r="N89" s="79"/>
      <c r="O89" s="78"/>
      <c r="P89" s="79"/>
      <c r="Q89" s="78"/>
      <c r="R89" s="79"/>
      <c r="S89" s="78"/>
      <c r="T89" s="79"/>
      <c r="U89" s="78"/>
      <c r="V89" s="79"/>
      <c r="W89" s="78"/>
      <c r="X89" s="79"/>
    </row>
    <row r="90" spans="1:24" ht="19.5" customHeight="1">
      <c r="A90" s="105"/>
      <c r="B90" s="105"/>
      <c r="C90" s="16"/>
      <c r="D90" s="16"/>
      <c r="E90" s="80"/>
      <c r="F90" s="81"/>
      <c r="G90" s="80"/>
      <c r="H90" s="81"/>
      <c r="I90" s="80"/>
      <c r="J90" s="81"/>
      <c r="K90" s="80"/>
      <c r="L90" s="81"/>
      <c r="M90" s="80"/>
      <c r="N90" s="81"/>
      <c r="O90" s="80"/>
      <c r="P90" s="81"/>
      <c r="Q90" s="80"/>
      <c r="R90" s="81"/>
      <c r="S90" s="80"/>
      <c r="T90" s="81"/>
      <c r="U90" s="80"/>
      <c r="V90" s="81"/>
      <c r="W90" s="80"/>
      <c r="X90" s="81"/>
    </row>
    <row r="91" spans="1:24" ht="36" customHeight="1">
      <c r="A91" s="71" t="s">
        <v>55</v>
      </c>
      <c r="B91" s="72"/>
      <c r="C91" s="19"/>
      <c r="D91" s="19"/>
      <c r="E91" s="78"/>
      <c r="F91" s="79"/>
      <c r="G91" s="78"/>
      <c r="H91" s="79"/>
      <c r="I91" s="78"/>
      <c r="J91" s="79"/>
      <c r="K91" s="78"/>
      <c r="L91" s="79"/>
      <c r="M91" s="78"/>
      <c r="N91" s="79"/>
      <c r="O91" s="78"/>
      <c r="P91" s="79"/>
      <c r="Q91" s="78"/>
      <c r="R91" s="79"/>
      <c r="S91" s="78"/>
      <c r="T91" s="79"/>
      <c r="U91" s="78"/>
      <c r="V91" s="79"/>
      <c r="W91" s="78"/>
      <c r="X91" s="79"/>
    </row>
    <row r="92" spans="1:24" ht="19.5" customHeight="1">
      <c r="A92" s="75"/>
      <c r="B92" s="76"/>
      <c r="C92" s="16"/>
      <c r="D92" s="16"/>
      <c r="E92" s="80"/>
      <c r="F92" s="81"/>
      <c r="G92" s="80"/>
      <c r="H92" s="81"/>
      <c r="I92" s="80"/>
      <c r="J92" s="81"/>
      <c r="K92" s="80"/>
      <c r="L92" s="81"/>
      <c r="M92" s="80"/>
      <c r="N92" s="81"/>
      <c r="O92" s="80"/>
      <c r="P92" s="81"/>
      <c r="Q92" s="80"/>
      <c r="R92" s="81"/>
      <c r="S92" s="80"/>
      <c r="T92" s="81"/>
      <c r="U92" s="80"/>
      <c r="V92" s="81"/>
      <c r="W92" s="80"/>
      <c r="X92" s="81"/>
    </row>
    <row r="93" spans="1:24" ht="36" customHeight="1">
      <c r="A93" s="105" t="s">
        <v>22</v>
      </c>
      <c r="B93" s="105"/>
      <c r="C93" s="19"/>
      <c r="D93" s="19"/>
      <c r="E93" s="78"/>
      <c r="F93" s="79"/>
      <c r="G93" s="78"/>
      <c r="H93" s="79"/>
      <c r="I93" s="78"/>
      <c r="J93" s="79"/>
      <c r="K93" s="78"/>
      <c r="L93" s="79"/>
      <c r="M93" s="78"/>
      <c r="N93" s="79"/>
      <c r="O93" s="78"/>
      <c r="P93" s="79"/>
      <c r="Q93" s="78"/>
      <c r="R93" s="79"/>
      <c r="S93" s="78"/>
      <c r="T93" s="79"/>
      <c r="U93" s="78"/>
      <c r="V93" s="79"/>
      <c r="W93" s="78"/>
      <c r="X93" s="79"/>
    </row>
    <row r="94" spans="1:24" ht="19.5" customHeight="1">
      <c r="A94" s="105"/>
      <c r="B94" s="105"/>
      <c r="C94" s="16"/>
      <c r="D94" s="16"/>
      <c r="E94" s="80"/>
      <c r="F94" s="81"/>
      <c r="G94" s="80"/>
      <c r="H94" s="81"/>
      <c r="I94" s="80"/>
      <c r="J94" s="81"/>
      <c r="K94" s="80"/>
      <c r="L94" s="81"/>
      <c r="M94" s="80"/>
      <c r="N94" s="81"/>
      <c r="O94" s="80"/>
      <c r="P94" s="81"/>
      <c r="Q94" s="80"/>
      <c r="R94" s="81"/>
      <c r="S94" s="80"/>
      <c r="T94" s="81"/>
      <c r="U94" s="80"/>
      <c r="V94" s="81"/>
      <c r="W94" s="80"/>
      <c r="X94" s="81"/>
    </row>
    <row r="95" spans="1:24" ht="19.5" customHeight="1">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9.5" customHeight="1">
      <c r="A96" s="4" t="s">
        <v>57</v>
      </c>
      <c r="B96" s="4"/>
      <c r="C96" s="4"/>
      <c r="D96" s="4"/>
      <c r="E96" s="4"/>
      <c r="F96" s="4"/>
      <c r="G96" s="4"/>
      <c r="H96" s="4"/>
      <c r="I96" s="4"/>
      <c r="J96" s="4"/>
      <c r="K96" s="4"/>
      <c r="L96" s="4"/>
      <c r="M96" s="4"/>
      <c r="N96" s="4"/>
      <c r="O96" s="4"/>
      <c r="P96" s="4"/>
      <c r="Q96" s="4"/>
      <c r="R96" s="4"/>
      <c r="S96" s="4"/>
      <c r="T96" s="4"/>
      <c r="U96" s="4"/>
      <c r="V96" s="4"/>
      <c r="W96" s="4"/>
      <c r="X96" s="4"/>
    </row>
    <row r="97" spans="1:24" ht="19.5" customHeight="1">
      <c r="A97" s="84" t="s">
        <v>58</v>
      </c>
      <c r="B97" s="84"/>
      <c r="C97" s="84"/>
      <c r="D97" s="84"/>
      <c r="E97" s="84" t="s">
        <v>59</v>
      </c>
      <c r="F97" s="84"/>
      <c r="G97" s="84"/>
      <c r="H97" s="84"/>
      <c r="I97" s="84"/>
      <c r="J97" s="84"/>
      <c r="K97" s="84"/>
      <c r="L97" s="84"/>
      <c r="M97" s="84"/>
      <c r="N97" s="84"/>
      <c r="O97" s="84"/>
      <c r="P97" s="84"/>
      <c r="Q97" s="84"/>
      <c r="R97" s="84"/>
      <c r="S97" s="84"/>
      <c r="T97" s="90" t="s">
        <v>60</v>
      </c>
      <c r="U97" s="91"/>
      <c r="V97" s="91"/>
      <c r="W97" s="91"/>
      <c r="X97" s="92"/>
    </row>
    <row r="98" spans="1:24" ht="38.25" customHeight="1">
      <c r="A98" s="93"/>
      <c r="B98" s="93"/>
      <c r="C98" s="93"/>
      <c r="D98" s="93"/>
      <c r="E98" s="85"/>
      <c r="F98" s="85"/>
      <c r="G98" s="85"/>
      <c r="H98" s="85"/>
      <c r="I98" s="85"/>
      <c r="J98" s="85"/>
      <c r="K98" s="85"/>
      <c r="L98" s="85"/>
      <c r="M98" s="85"/>
      <c r="N98" s="85"/>
      <c r="O98" s="85"/>
      <c r="P98" s="85"/>
      <c r="Q98" s="85"/>
      <c r="R98" s="85"/>
      <c r="S98" s="85"/>
      <c r="T98" s="88"/>
      <c r="U98" s="89"/>
      <c r="V98" s="89"/>
      <c r="W98" s="86" t="s">
        <v>9</v>
      </c>
      <c r="X98" s="87"/>
    </row>
    <row r="99" spans="1:24" ht="38.25" customHeight="1">
      <c r="A99" s="93"/>
      <c r="B99" s="93"/>
      <c r="C99" s="93"/>
      <c r="D99" s="93"/>
      <c r="E99" s="85"/>
      <c r="F99" s="85"/>
      <c r="G99" s="85"/>
      <c r="H99" s="85"/>
      <c r="I99" s="85"/>
      <c r="J99" s="85"/>
      <c r="K99" s="85"/>
      <c r="L99" s="85"/>
      <c r="M99" s="85"/>
      <c r="N99" s="85"/>
      <c r="O99" s="85"/>
      <c r="P99" s="85"/>
      <c r="Q99" s="85"/>
      <c r="R99" s="85"/>
      <c r="S99" s="85"/>
      <c r="T99" s="88"/>
      <c r="U99" s="89"/>
      <c r="V99" s="89"/>
      <c r="W99" s="86" t="s">
        <v>9</v>
      </c>
      <c r="X99" s="87"/>
    </row>
    <row r="100" spans="1:24" ht="19.5" customHeight="1">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row>
    <row r="101" spans="1:24" ht="19.5" customHeight="1">
      <c r="A101" s="4" t="s">
        <v>61</v>
      </c>
      <c r="B101" s="4"/>
      <c r="C101" s="4"/>
      <c r="D101" s="4"/>
      <c r="E101" s="4"/>
      <c r="F101" s="4"/>
      <c r="G101" s="4"/>
      <c r="H101" s="4"/>
      <c r="I101" s="4"/>
      <c r="J101" s="4"/>
      <c r="K101" s="4"/>
      <c r="L101" s="4"/>
      <c r="M101" s="4"/>
      <c r="N101" s="4"/>
      <c r="O101" s="4"/>
      <c r="P101" s="4"/>
      <c r="Q101" s="4"/>
      <c r="R101" s="4"/>
      <c r="S101" s="4"/>
      <c r="T101" s="4"/>
      <c r="U101" s="4"/>
      <c r="V101" s="4"/>
      <c r="W101" s="4"/>
      <c r="X101" s="4"/>
    </row>
    <row r="102" spans="1:24" ht="19.5" customHeight="1">
      <c r="A102" s="4" t="s">
        <v>88</v>
      </c>
      <c r="B102" s="4"/>
      <c r="C102" s="4"/>
      <c r="D102" s="4"/>
      <c r="E102" s="4"/>
      <c r="F102" s="4"/>
      <c r="G102" s="4"/>
      <c r="H102" s="4"/>
      <c r="I102" s="4"/>
      <c r="J102" s="4"/>
      <c r="K102" s="4"/>
      <c r="L102" s="4"/>
      <c r="M102" s="4"/>
      <c r="N102" s="4"/>
      <c r="O102" s="4"/>
      <c r="P102" s="4"/>
      <c r="Q102" s="4"/>
      <c r="R102" s="4"/>
      <c r="S102" s="4"/>
      <c r="T102" s="4"/>
      <c r="U102" s="4"/>
      <c r="V102" s="4"/>
      <c r="W102" s="4"/>
      <c r="X102" s="4"/>
    </row>
    <row r="103" spans="1:24" ht="51"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9.5" customHeight="1">
      <c r="A104" s="31" t="s">
        <v>89</v>
      </c>
      <c r="B104" s="30"/>
      <c r="C104" s="30"/>
      <c r="D104" s="30"/>
      <c r="E104" s="30"/>
      <c r="F104" s="30"/>
      <c r="G104" s="30"/>
      <c r="H104" s="30"/>
      <c r="I104" s="30"/>
      <c r="J104" s="30"/>
      <c r="K104" s="30"/>
      <c r="L104" s="30"/>
      <c r="M104" s="30"/>
      <c r="N104" s="30"/>
      <c r="O104" s="30"/>
      <c r="P104" s="30"/>
      <c r="Q104" s="30"/>
      <c r="R104" s="30"/>
      <c r="S104" s="30"/>
      <c r="T104" s="30"/>
      <c r="U104" s="30"/>
      <c r="V104" s="30"/>
      <c r="W104" s="30"/>
      <c r="X104" s="30"/>
    </row>
    <row r="105" spans="1:24" ht="51"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row>
    <row r="106" spans="1:24" s="9" customFormat="1" ht="20.100000000000001" customHeight="1">
      <c r="A106" s="70" t="s">
        <v>62</v>
      </c>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9.5" customHeight="1">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8" spans="1:24" ht="19.5" customHeight="1">
      <c r="A108" s="4" t="s">
        <v>63</v>
      </c>
      <c r="B108" s="4"/>
      <c r="C108" s="4"/>
      <c r="D108" s="4"/>
      <c r="E108" s="4"/>
      <c r="F108" s="4"/>
      <c r="G108" s="4"/>
      <c r="H108" s="4"/>
      <c r="I108" s="4"/>
      <c r="J108" s="4"/>
      <c r="K108" s="4"/>
      <c r="L108" s="4"/>
      <c r="M108" s="4"/>
      <c r="N108" s="4"/>
      <c r="O108" s="4"/>
      <c r="P108" s="4"/>
      <c r="Q108" s="4"/>
      <c r="R108" s="4"/>
      <c r="S108" s="4"/>
      <c r="T108" s="4"/>
      <c r="U108" s="4"/>
      <c r="V108" s="4"/>
      <c r="W108" s="4"/>
      <c r="X108" s="4"/>
    </row>
    <row r="109" spans="1:24" ht="19.5" customHeight="1">
      <c r="A109" s="4" t="s">
        <v>89</v>
      </c>
      <c r="B109" s="4"/>
      <c r="C109" s="4"/>
      <c r="D109" s="4"/>
      <c r="E109" s="4"/>
      <c r="F109" s="4"/>
      <c r="G109" s="4"/>
      <c r="H109" s="4"/>
      <c r="I109" s="4"/>
      <c r="J109" s="4"/>
      <c r="K109" s="4"/>
      <c r="L109" s="4"/>
      <c r="M109" s="4"/>
      <c r="N109" s="4"/>
      <c r="O109" s="4"/>
      <c r="P109" s="4"/>
      <c r="Q109" s="4"/>
      <c r="R109" s="4"/>
      <c r="S109" s="4"/>
      <c r="T109" s="4"/>
      <c r="U109" s="4"/>
      <c r="V109" s="4"/>
      <c r="W109" s="4"/>
      <c r="X109" s="4"/>
    </row>
    <row r="110" spans="1:24" ht="88.5" customHeight="1">
      <c r="A110" s="94" t="s">
        <v>116</v>
      </c>
      <c r="B110" s="94"/>
      <c r="C110" s="94"/>
      <c r="D110" s="94"/>
      <c r="E110" s="94"/>
      <c r="F110" s="94"/>
      <c r="G110" s="94"/>
      <c r="H110" s="94"/>
      <c r="I110" s="94"/>
      <c r="J110" s="94"/>
      <c r="K110" s="94"/>
      <c r="L110" s="94"/>
      <c r="M110" s="94"/>
      <c r="N110" s="94"/>
      <c r="O110" s="94"/>
      <c r="P110" s="94"/>
      <c r="Q110" s="94"/>
      <c r="R110" s="94"/>
      <c r="S110" s="94"/>
      <c r="T110" s="94"/>
      <c r="U110" s="94"/>
      <c r="V110" s="94"/>
      <c r="W110" s="94"/>
      <c r="X110" s="94"/>
    </row>
    <row r="111" spans="1:24" s="9" customFormat="1" ht="20.100000000000001" customHeight="1">
      <c r="A111" s="70" t="s">
        <v>64</v>
      </c>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s="9" customFormat="1" ht="20.100000000000001"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31" s="9" customFormat="1" ht="14.25">
      <c r="A113" s="21" t="s">
        <v>65</v>
      </c>
      <c r="B113" s="21"/>
      <c r="C113" s="21"/>
      <c r="D113" s="21"/>
      <c r="E113" s="21"/>
      <c r="F113" s="21"/>
      <c r="G113" s="21"/>
      <c r="H113" s="21"/>
      <c r="I113" s="21"/>
      <c r="J113" s="21"/>
      <c r="K113" s="21"/>
      <c r="L113" s="21"/>
      <c r="M113" s="21"/>
      <c r="N113" s="21"/>
      <c r="O113" s="21"/>
      <c r="P113" s="21"/>
      <c r="Q113" s="21"/>
      <c r="R113" s="21"/>
      <c r="S113" s="21"/>
      <c r="T113" s="21"/>
      <c r="U113" s="21"/>
      <c r="V113" s="21"/>
      <c r="W113" s="21"/>
      <c r="X113" s="21"/>
    </row>
    <row r="114" spans="1:31" s="9" customFormat="1" ht="177.75" customHeight="1">
      <c r="A114" s="20" t="s">
        <v>37</v>
      </c>
      <c r="B114" s="82" t="s">
        <v>68</v>
      </c>
      <c r="C114" s="82"/>
      <c r="D114" s="82"/>
      <c r="E114" s="82"/>
      <c r="F114" s="82"/>
      <c r="G114" s="82"/>
      <c r="H114" s="82"/>
      <c r="I114" s="82"/>
      <c r="J114" s="82"/>
      <c r="K114" s="82"/>
      <c r="L114" s="82"/>
      <c r="M114" s="82"/>
      <c r="N114" s="82"/>
      <c r="O114" s="82"/>
      <c r="P114" s="82"/>
      <c r="Q114" s="82"/>
      <c r="R114" s="82"/>
      <c r="S114" s="82"/>
      <c r="T114" s="82"/>
      <c r="U114" s="82"/>
      <c r="V114" s="82"/>
      <c r="W114" s="82"/>
      <c r="X114" s="82"/>
    </row>
    <row r="115" spans="1:31" s="9" customFormat="1" ht="36" customHeight="1">
      <c r="A115" s="20"/>
    </row>
    <row r="116" spans="1:31" s="9" customFormat="1" ht="36" customHeight="1">
      <c r="A116" s="20"/>
    </row>
    <row r="117" spans="1:31" s="9" customFormat="1" ht="36" customHeight="1">
      <c r="A117" s="20"/>
    </row>
    <row r="118" spans="1:31" ht="18.75">
      <c r="A118" s="20"/>
      <c r="N118" s="11"/>
      <c r="O118"/>
      <c r="P118"/>
    </row>
    <row r="119" spans="1:31" ht="18.75">
      <c r="A119" s="20"/>
      <c r="N119" s="11"/>
      <c r="O119"/>
      <c r="P119"/>
    </row>
    <row r="120" spans="1:31" ht="18.75">
      <c r="A120" s="20"/>
      <c r="AB120"/>
      <c r="AC120"/>
    </row>
    <row r="121" spans="1:31" ht="18.75">
      <c r="A121" s="20"/>
      <c r="AB121"/>
      <c r="AC121"/>
    </row>
    <row r="122" spans="1:31" ht="18.75">
      <c r="AB122"/>
      <c r="AC122"/>
    </row>
    <row r="123" spans="1:31" ht="18.75">
      <c r="AB123"/>
      <c r="AC123"/>
    </row>
    <row r="124" spans="1:31" ht="18.75">
      <c r="AB124"/>
      <c r="AC124"/>
    </row>
    <row r="125" spans="1:31" ht="18.75">
      <c r="AB125"/>
      <c r="AC125"/>
    </row>
    <row r="126" spans="1:31" ht="18.75">
      <c r="AC126" s="11"/>
      <c r="AD126"/>
      <c r="AE126"/>
    </row>
    <row r="127" spans="1:31" ht="18.75">
      <c r="AC127"/>
      <c r="AD127"/>
    </row>
    <row r="128" spans="1:31" ht="18.75">
      <c r="AC128"/>
      <c r="AD128"/>
    </row>
    <row r="129" spans="29:31" ht="18.75">
      <c r="AC129"/>
      <c r="AD129"/>
    </row>
    <row r="130" spans="29:31" ht="18.75">
      <c r="AC130"/>
      <c r="AD130"/>
    </row>
    <row r="131" spans="29:31" ht="18.75">
      <c r="AC131"/>
      <c r="AD131"/>
    </row>
    <row r="132" spans="29:31" ht="18.75">
      <c r="AC132"/>
      <c r="AD132"/>
    </row>
    <row r="133" spans="29:31" ht="18.75">
      <c r="AC133"/>
      <c r="AD133"/>
    </row>
    <row r="134" spans="29:31" ht="18.75">
      <c r="AD134"/>
      <c r="AE134"/>
    </row>
    <row r="135" spans="29:31" ht="18.75">
      <c r="AD135"/>
      <c r="AE135"/>
    </row>
    <row r="136" spans="29:31" ht="18.75">
      <c r="AD136"/>
      <c r="AE136"/>
    </row>
    <row r="137" spans="29:31" ht="18.75">
      <c r="AD137"/>
      <c r="AE137"/>
    </row>
    <row r="138" spans="29:31" ht="18.75">
      <c r="AD138"/>
      <c r="AE138"/>
    </row>
    <row r="139" spans="29:31" ht="18.75">
      <c r="AD139"/>
      <c r="AE139"/>
    </row>
    <row r="140" spans="29:31" ht="18.75">
      <c r="AD140"/>
      <c r="AE140"/>
    </row>
    <row r="141" spans="29:31" ht="18.75">
      <c r="AD141"/>
      <c r="AE141"/>
    </row>
    <row r="142" spans="29:31" ht="18.75">
      <c r="AD142"/>
      <c r="AE142"/>
    </row>
    <row r="143" spans="29:31" ht="18.75">
      <c r="AC143" s="18"/>
      <c r="AD143"/>
      <c r="AE143"/>
    </row>
  </sheetData>
  <mergeCells count="376">
    <mergeCell ref="V14:W14"/>
    <mergeCell ref="O14:T14"/>
    <mergeCell ref="E36:G36"/>
    <mergeCell ref="A31:C31"/>
    <mergeCell ref="A30:C30"/>
    <mergeCell ref="A29:C29"/>
    <mergeCell ref="A28:C28"/>
    <mergeCell ref="D31:X31"/>
    <mergeCell ref="D30:X30"/>
    <mergeCell ref="D29:X29"/>
    <mergeCell ref="D28:X28"/>
    <mergeCell ref="A32:X32"/>
    <mergeCell ref="A23:X23"/>
    <mergeCell ref="A26:X26"/>
    <mergeCell ref="A16:X16"/>
    <mergeCell ref="A20:X20"/>
    <mergeCell ref="A25:X25"/>
    <mergeCell ref="A33:X33"/>
    <mergeCell ref="B24:D24"/>
    <mergeCell ref="A35:B35"/>
    <mergeCell ref="I35:L35"/>
    <mergeCell ref="M35:P35"/>
    <mergeCell ref="A40:B42"/>
    <mergeCell ref="A43:B45"/>
    <mergeCell ref="A47:B47"/>
    <mergeCell ref="A48:B48"/>
    <mergeCell ref="A49:B49"/>
    <mergeCell ref="A36:B36"/>
    <mergeCell ref="T43:T45"/>
    <mergeCell ref="P43:P45"/>
    <mergeCell ref="I48:K48"/>
    <mergeCell ref="M48:O48"/>
    <mergeCell ref="I49:K49"/>
    <mergeCell ref="M49:O49"/>
    <mergeCell ref="I43:K45"/>
    <mergeCell ref="L43:L45"/>
    <mergeCell ref="M43:O45"/>
    <mergeCell ref="I46:K46"/>
    <mergeCell ref="M46:O46"/>
    <mergeCell ref="Q43:S45"/>
    <mergeCell ref="A37:B39"/>
    <mergeCell ref="T40:T42"/>
    <mergeCell ref="P37:P39"/>
    <mergeCell ref="P40:P42"/>
    <mergeCell ref="I37:K39"/>
    <mergeCell ref="L37:L39"/>
    <mergeCell ref="M37:O39"/>
    <mergeCell ref="I40:K42"/>
    <mergeCell ref="L40:L42"/>
    <mergeCell ref="M40:O42"/>
    <mergeCell ref="M36:O36"/>
    <mergeCell ref="Q36:S36"/>
    <mergeCell ref="A59:X59"/>
    <mergeCell ref="A60:X60"/>
    <mergeCell ref="A74:X74"/>
    <mergeCell ref="C38:D38"/>
    <mergeCell ref="C39:D39"/>
    <mergeCell ref="C40:D40"/>
    <mergeCell ref="C41:D41"/>
    <mergeCell ref="C42:D42"/>
    <mergeCell ref="C48:D48"/>
    <mergeCell ref="C49:D49"/>
    <mergeCell ref="E55:G55"/>
    <mergeCell ref="E52:G52"/>
    <mergeCell ref="E51:G51"/>
    <mergeCell ref="E50:G50"/>
    <mergeCell ref="E49:G49"/>
    <mergeCell ref="E48:G48"/>
    <mergeCell ref="E37:G39"/>
    <mergeCell ref="E40:G42"/>
    <mergeCell ref="A75:X75"/>
    <mergeCell ref="A18:X18"/>
    <mergeCell ref="A56:X56"/>
    <mergeCell ref="A58:X58"/>
    <mergeCell ref="A57:X57"/>
    <mergeCell ref="C43:D43"/>
    <mergeCell ref="C44:D44"/>
    <mergeCell ref="C45:D45"/>
    <mergeCell ref="H40:H42"/>
    <mergeCell ref="H43:H45"/>
    <mergeCell ref="E35:H35"/>
    <mergeCell ref="A50:B51"/>
    <mergeCell ref="H37:H39"/>
    <mergeCell ref="A55:D55"/>
    <mergeCell ref="A52:D52"/>
    <mergeCell ref="C46:D46"/>
    <mergeCell ref="C47:D47"/>
    <mergeCell ref="U40:W42"/>
    <mergeCell ref="T37:T39"/>
    <mergeCell ref="C50:D50"/>
    <mergeCell ref="C51:D51"/>
    <mergeCell ref="C35:D35"/>
    <mergeCell ref="C36:D36"/>
    <mergeCell ref="C37:D37"/>
    <mergeCell ref="E43:G45"/>
    <mergeCell ref="E47:G47"/>
    <mergeCell ref="E46:G46"/>
    <mergeCell ref="X43:X45"/>
    <mergeCell ref="Q46:S46"/>
    <mergeCell ref="U46:W46"/>
    <mergeCell ref="I55:K55"/>
    <mergeCell ref="M55:O55"/>
    <mergeCell ref="Q35:T35"/>
    <mergeCell ref="U35:X35"/>
    <mergeCell ref="Q37:S39"/>
    <mergeCell ref="U37:W39"/>
    <mergeCell ref="X37:X39"/>
    <mergeCell ref="Q40:S42"/>
    <mergeCell ref="I50:K50"/>
    <mergeCell ref="M50:O50"/>
    <mergeCell ref="I51:K51"/>
    <mergeCell ref="M51:O51"/>
    <mergeCell ref="I52:K52"/>
    <mergeCell ref="M52:O52"/>
    <mergeCell ref="I47:K47"/>
    <mergeCell ref="M47:O47"/>
    <mergeCell ref="U36:W36"/>
    <mergeCell ref="U43:W45"/>
    <mergeCell ref="U53:W53"/>
    <mergeCell ref="X40:X42"/>
    <mergeCell ref="I36:K36"/>
    <mergeCell ref="A79:B80"/>
    <mergeCell ref="A81:B82"/>
    <mergeCell ref="Q55:S55"/>
    <mergeCell ref="U55:W55"/>
    <mergeCell ref="E24:W24"/>
    <mergeCell ref="R4:X4"/>
    <mergeCell ref="R5:X5"/>
    <mergeCell ref="A77:B78"/>
    <mergeCell ref="E77:F77"/>
    <mergeCell ref="E78:F78"/>
    <mergeCell ref="G77:H77"/>
    <mergeCell ref="I77:J77"/>
    <mergeCell ref="Q50:S50"/>
    <mergeCell ref="U50:W50"/>
    <mergeCell ref="Q51:S51"/>
    <mergeCell ref="U51:W51"/>
    <mergeCell ref="Q52:S52"/>
    <mergeCell ref="U52:W52"/>
    <mergeCell ref="Q47:S47"/>
    <mergeCell ref="U47:W47"/>
    <mergeCell ref="Q48:S48"/>
    <mergeCell ref="U48:W48"/>
    <mergeCell ref="Q49:S49"/>
    <mergeCell ref="U49:W49"/>
    <mergeCell ref="A87:B88"/>
    <mergeCell ref="A89:B90"/>
    <mergeCell ref="A93:B94"/>
    <mergeCell ref="E86:F86"/>
    <mergeCell ref="E87:F87"/>
    <mergeCell ref="E88:F88"/>
    <mergeCell ref="G86:H86"/>
    <mergeCell ref="I86:J86"/>
    <mergeCell ref="K86:L86"/>
    <mergeCell ref="E89:F89"/>
    <mergeCell ref="E90:F90"/>
    <mergeCell ref="E91:F91"/>
    <mergeCell ref="E92:F92"/>
    <mergeCell ref="E93:F93"/>
    <mergeCell ref="E94:F94"/>
    <mergeCell ref="G89:H89"/>
    <mergeCell ref="I89:J89"/>
    <mergeCell ref="K89:L89"/>
    <mergeCell ref="G93:H93"/>
    <mergeCell ref="I93:J93"/>
    <mergeCell ref="K93:L93"/>
    <mergeCell ref="E79:F79"/>
    <mergeCell ref="E80:F80"/>
    <mergeCell ref="E81:F81"/>
    <mergeCell ref="E82:F82"/>
    <mergeCell ref="E83:F83"/>
    <mergeCell ref="E84:F84"/>
    <mergeCell ref="E85:F85"/>
    <mergeCell ref="W77:X77"/>
    <mergeCell ref="G78:H78"/>
    <mergeCell ref="I78:J78"/>
    <mergeCell ref="K78:L78"/>
    <mergeCell ref="M78:N78"/>
    <mergeCell ref="O78:P78"/>
    <mergeCell ref="Q78:R78"/>
    <mergeCell ref="S78:T78"/>
    <mergeCell ref="U78:V78"/>
    <mergeCell ref="W78:X78"/>
    <mergeCell ref="K77:L77"/>
    <mergeCell ref="M77:N77"/>
    <mergeCell ref="O77:P77"/>
    <mergeCell ref="Q77:R77"/>
    <mergeCell ref="S77:T77"/>
    <mergeCell ref="U77:V77"/>
    <mergeCell ref="S79:T79"/>
    <mergeCell ref="U79:V79"/>
    <mergeCell ref="W79:X79"/>
    <mergeCell ref="G80:H80"/>
    <mergeCell ref="I80:J80"/>
    <mergeCell ref="K80:L80"/>
    <mergeCell ref="M80:N80"/>
    <mergeCell ref="O80:P80"/>
    <mergeCell ref="Q80:R80"/>
    <mergeCell ref="S80:T80"/>
    <mergeCell ref="G79:H79"/>
    <mergeCell ref="I79:J79"/>
    <mergeCell ref="K79:L79"/>
    <mergeCell ref="M79:N79"/>
    <mergeCell ref="O79:P79"/>
    <mergeCell ref="Q79:R79"/>
    <mergeCell ref="U80:V80"/>
    <mergeCell ref="W80:X80"/>
    <mergeCell ref="U81:V81"/>
    <mergeCell ref="S83:T83"/>
    <mergeCell ref="U83:V83"/>
    <mergeCell ref="W83:X83"/>
    <mergeCell ref="W81:X81"/>
    <mergeCell ref="G82:H82"/>
    <mergeCell ref="I82:J82"/>
    <mergeCell ref="G81:H81"/>
    <mergeCell ref="I81:J81"/>
    <mergeCell ref="K81:L81"/>
    <mergeCell ref="M81:N81"/>
    <mergeCell ref="O81:P81"/>
    <mergeCell ref="Q81:R81"/>
    <mergeCell ref="S81:T81"/>
    <mergeCell ref="K82:L82"/>
    <mergeCell ref="M82:N82"/>
    <mergeCell ref="O82:P82"/>
    <mergeCell ref="Q82:R82"/>
    <mergeCell ref="S82:T82"/>
    <mergeCell ref="U82:V82"/>
    <mergeCell ref="W82:X82"/>
    <mergeCell ref="G83:H83"/>
    <mergeCell ref="I83:J83"/>
    <mergeCell ref="K83:L83"/>
    <mergeCell ref="M83:N83"/>
    <mergeCell ref="O83:P83"/>
    <mergeCell ref="Q83:R83"/>
    <mergeCell ref="W86:X86"/>
    <mergeCell ref="W84:X84"/>
    <mergeCell ref="G85:H85"/>
    <mergeCell ref="I85:J85"/>
    <mergeCell ref="K85:L85"/>
    <mergeCell ref="M85:N85"/>
    <mergeCell ref="O85:P85"/>
    <mergeCell ref="Q85:R85"/>
    <mergeCell ref="S85:T85"/>
    <mergeCell ref="U85:V85"/>
    <mergeCell ref="W85:X85"/>
    <mergeCell ref="G84:H84"/>
    <mergeCell ref="I84:J84"/>
    <mergeCell ref="K84:L84"/>
    <mergeCell ref="M84:N84"/>
    <mergeCell ref="O84:P84"/>
    <mergeCell ref="Q84:R84"/>
    <mergeCell ref="S84:T84"/>
    <mergeCell ref="U84:V84"/>
    <mergeCell ref="M86:N86"/>
    <mergeCell ref="O86:P86"/>
    <mergeCell ref="Q86:R86"/>
    <mergeCell ref="S86:T86"/>
    <mergeCell ref="S87:T87"/>
    <mergeCell ref="U87:V87"/>
    <mergeCell ref="U86:V86"/>
    <mergeCell ref="W87:X87"/>
    <mergeCell ref="G88:H88"/>
    <mergeCell ref="I88:J88"/>
    <mergeCell ref="K88:L88"/>
    <mergeCell ref="M88:N88"/>
    <mergeCell ref="O88:P88"/>
    <mergeCell ref="Q88:R88"/>
    <mergeCell ref="S88:T88"/>
    <mergeCell ref="G87:H87"/>
    <mergeCell ref="I87:J87"/>
    <mergeCell ref="K87:L87"/>
    <mergeCell ref="M87:N87"/>
    <mergeCell ref="O87:P87"/>
    <mergeCell ref="Q87:R87"/>
    <mergeCell ref="U88:V88"/>
    <mergeCell ref="W88:X88"/>
    <mergeCell ref="M89:N89"/>
    <mergeCell ref="O89:P89"/>
    <mergeCell ref="Q89:R89"/>
    <mergeCell ref="S89:T89"/>
    <mergeCell ref="U89:V89"/>
    <mergeCell ref="W89:X89"/>
    <mergeCell ref="G90:H90"/>
    <mergeCell ref="I90:J90"/>
    <mergeCell ref="K90:L90"/>
    <mergeCell ref="M90:N90"/>
    <mergeCell ref="O90:P90"/>
    <mergeCell ref="Q90:R90"/>
    <mergeCell ref="S90:T90"/>
    <mergeCell ref="U90:V90"/>
    <mergeCell ref="W90:X90"/>
    <mergeCell ref="O93:P93"/>
    <mergeCell ref="Q93:R93"/>
    <mergeCell ref="S93:T93"/>
    <mergeCell ref="U93:V93"/>
    <mergeCell ref="S91:T91"/>
    <mergeCell ref="U91:V91"/>
    <mergeCell ref="A107:X107"/>
    <mergeCell ref="A110:X110"/>
    <mergeCell ref="W91:X91"/>
    <mergeCell ref="G92:H92"/>
    <mergeCell ref="I92:J92"/>
    <mergeCell ref="K92:L92"/>
    <mergeCell ref="M92:N92"/>
    <mergeCell ref="O92:P92"/>
    <mergeCell ref="Q92:R92"/>
    <mergeCell ref="S92:T92"/>
    <mergeCell ref="G91:H91"/>
    <mergeCell ref="I91:J91"/>
    <mergeCell ref="K91:L91"/>
    <mergeCell ref="M91:N91"/>
    <mergeCell ref="O91:P91"/>
    <mergeCell ref="Q91:R91"/>
    <mergeCell ref="A111:X111"/>
    <mergeCell ref="B114:X114"/>
    <mergeCell ref="A105:X105"/>
    <mergeCell ref="E97:S97"/>
    <mergeCell ref="E98:S98"/>
    <mergeCell ref="E99:S99"/>
    <mergeCell ref="A100:X100"/>
    <mergeCell ref="W98:X98"/>
    <mergeCell ref="W99:X99"/>
    <mergeCell ref="T98:V98"/>
    <mergeCell ref="T99:V99"/>
    <mergeCell ref="T97:X97"/>
    <mergeCell ref="A98:D98"/>
    <mergeCell ref="A99:D99"/>
    <mergeCell ref="A97:D97"/>
    <mergeCell ref="A54:D54"/>
    <mergeCell ref="E54:G54"/>
    <mergeCell ref="I54:K54"/>
    <mergeCell ref="M54:O54"/>
    <mergeCell ref="Q54:S54"/>
    <mergeCell ref="U54:W54"/>
    <mergeCell ref="A103:X103"/>
    <mergeCell ref="A106:X106"/>
    <mergeCell ref="A84:B85"/>
    <mergeCell ref="A91:B92"/>
    <mergeCell ref="A95:X95"/>
    <mergeCell ref="W93:X93"/>
    <mergeCell ref="G94:H94"/>
    <mergeCell ref="I94:J94"/>
    <mergeCell ref="K94:L94"/>
    <mergeCell ref="M94:N94"/>
    <mergeCell ref="O94:P94"/>
    <mergeCell ref="Q94:R94"/>
    <mergeCell ref="S94:T94"/>
    <mergeCell ref="U94:V94"/>
    <mergeCell ref="W94:X94"/>
    <mergeCell ref="U92:V92"/>
    <mergeCell ref="W92:X92"/>
    <mergeCell ref="M93:N93"/>
    <mergeCell ref="O12:W12"/>
    <mergeCell ref="O13:W13"/>
    <mergeCell ref="A69:B69"/>
    <mergeCell ref="C69:E69"/>
    <mergeCell ref="C70:E70"/>
    <mergeCell ref="A71:B71"/>
    <mergeCell ref="C71:E71"/>
    <mergeCell ref="C72:E72"/>
    <mergeCell ref="A73:B73"/>
    <mergeCell ref="C73:E73"/>
    <mergeCell ref="A63:B63"/>
    <mergeCell ref="C63:E63"/>
    <mergeCell ref="C64:E64"/>
    <mergeCell ref="A65:B65"/>
    <mergeCell ref="C65:E65"/>
    <mergeCell ref="C66:E66"/>
    <mergeCell ref="A67:B67"/>
    <mergeCell ref="C67:E67"/>
    <mergeCell ref="C68:E68"/>
    <mergeCell ref="A53:D53"/>
    <mergeCell ref="E53:G53"/>
    <mergeCell ref="I53:K53"/>
    <mergeCell ref="M53:O53"/>
    <mergeCell ref="Q53:S53"/>
  </mergeCells>
  <phoneticPr fontId="7"/>
  <dataValidations count="1">
    <dataValidation type="list" allowBlank="1" showInputMessage="1" showErrorMessage="1" sqref="E36:G36 E49:G49" xr:uid="{85220D26-56EE-4D61-98E0-3250B5BC63D7}">
      <formula1>$Z$36:$Z$37</formula1>
    </dataValidation>
  </dataValidations>
  <pageMargins left="0.74803149606299213" right="0.74803149606299213" top="0.98425196850393704" bottom="0.98425196850393704" header="0.51181102362204722" footer="0.51181102362204722"/>
  <pageSetup paperSize="9" scale="98" fitToHeight="0" orientation="portrait" blackAndWhite="1" r:id="rId1"/>
  <rowBreaks count="3" manualBreakCount="3">
    <brk id="33" max="23" man="1"/>
    <brk id="74" max="23" man="1"/>
    <brk id="100"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採択申請書（活動組織）</vt:lpstr>
      <vt:lpstr>'採択申請書（活動組織）'!_Hlk92833663</vt:lpstr>
      <vt:lpstr>'採択申請書（活動組織）'!Print_Area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2025-04-01T09:43:38Z</dcterms:modified>
</cp:coreProperties>
</file>