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R8多面的_報告書作業場★\"/>
    </mc:Choice>
  </mc:AlternateContent>
  <xr:revisionPtr revIDLastSave="0" documentId="13_ncr:1_{E283F353-99DD-4330-AD0B-691704DD2E39}" xr6:coauthVersionLast="47" xr6:coauthVersionMax="47" xr10:uidLastSave="{00000000-0000-0000-0000-000000000000}"/>
  <bookViews>
    <workbookView xWindow="28680" yWindow="-120" windowWidth="29040" windowHeight="15720" xr2:uid="{9D3B442A-4698-41A1-9B4E-1FFF777F780C}"/>
  </bookViews>
  <sheets>
    <sheet name="4_金銭出納簿" sheetId="1" r:id="rId1"/>
    <sheet name="5_実施状況整理票" sheetId="2" r:id="rId2"/>
  </sheets>
  <definedNames>
    <definedName name="_xlnm.Print_Area" localSheetId="0">'4_金銭出納簿'!$B$2:$O$37</definedName>
    <definedName name="_xlnm.Print_Area" localSheetId="1">'5_実施状況整理票'!$A$2:$AG$19</definedName>
    <definedName name="_xlnm.Print_Titles" localSheetId="1">'5_実施状況整理票'!$2:$10</definedName>
    <definedName name="入力範囲">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" i="2" l="1"/>
  <c r="V12" i="2"/>
  <c r="S12" i="2"/>
  <c r="AE12" i="2" l="1"/>
  <c r="AD12" i="2"/>
  <c r="AC12" i="2"/>
  <c r="AB12" i="2"/>
  <c r="AA12" i="2"/>
  <c r="W12" i="2"/>
  <c r="L12" i="2"/>
  <c r="M36" i="1"/>
  <c r="K36" i="1"/>
  <c r="I36" i="1"/>
  <c r="G36" i="1"/>
  <c r="M35" i="1"/>
  <c r="K35" i="1"/>
  <c r="I35" i="1"/>
  <c r="G35" i="1"/>
  <c r="K31" i="1"/>
  <c r="L31" i="1" s="1"/>
  <c r="K30" i="1"/>
  <c r="L30" i="1" s="1"/>
  <c r="H30" i="1"/>
  <c r="F31" i="1" s="1"/>
  <c r="M32" i="1" s="1"/>
  <c r="E30" i="1"/>
  <c r="L29" i="1"/>
  <c r="K29" i="1"/>
  <c r="K32" i="1" s="1"/>
  <c r="J29" i="1"/>
  <c r="I29" i="1"/>
  <c r="H29" i="1"/>
  <c r="G29" i="1"/>
  <c r="F29" i="1"/>
  <c r="E29" i="1"/>
  <c r="Z12" i="2" l="1"/>
  <c r="R12" i="2"/>
</calcChain>
</file>

<file path=xl/sharedStrings.xml><?xml version="1.0" encoding="utf-8"?>
<sst xmlns="http://schemas.openxmlformats.org/spreadsheetml/2006/main" count="202" uniqueCount="142">
  <si>
    <t>金銭出納簿（活動組織→地域協議会）</t>
    <rPh sb="0" eb="2">
      <t>キンセン</t>
    </rPh>
    <rPh sb="2" eb="5">
      <t>スイトウボ</t>
    </rPh>
    <rPh sb="6" eb="10">
      <t>カツドウソシキ</t>
    </rPh>
    <phoneticPr fontId="3"/>
  </si>
  <si>
    <t>（様式第21号）</t>
    <phoneticPr fontId="3"/>
  </si>
  <si>
    <t>令和８年度　里山林活性化による多面的機能発揮対策交付金（金銭出納簿）</t>
    <rPh sb="0" eb="2">
      <t>レイワ</t>
    </rPh>
    <phoneticPr fontId="3"/>
  </si>
  <si>
    <t>日付
（通帳）</t>
    <rPh sb="4" eb="6">
      <t>ツウチョウ</t>
    </rPh>
    <phoneticPr fontId="3"/>
  </si>
  <si>
    <t>区分※</t>
    <rPh sb="0" eb="2">
      <t>クブン</t>
    </rPh>
    <phoneticPr fontId="3"/>
  </si>
  <si>
    <t>内容</t>
    <phoneticPr fontId="3"/>
  </si>
  <si>
    <r>
      <t xml:space="preserve">収入
</t>
    </r>
    <r>
      <rPr>
        <sz val="6"/>
        <color rgb="FF000000"/>
        <rFont val="帳票 UDPゴシック"/>
        <family val="3"/>
        <charset val="128"/>
      </rPr>
      <t>(交付金＋支援金)</t>
    </r>
    <r>
      <rPr>
        <sz val="10"/>
        <color rgb="FF000000"/>
        <rFont val="帳票 UDPゴシック"/>
        <family val="3"/>
        <charset val="128"/>
      </rPr>
      <t xml:space="preserve">
（円）</t>
    </r>
    <rPh sb="4" eb="7">
      <t>コウフキン</t>
    </rPh>
    <rPh sb="8" eb="11">
      <t>シエンキン</t>
    </rPh>
    <phoneticPr fontId="10"/>
  </si>
  <si>
    <r>
      <t xml:space="preserve">収入
</t>
    </r>
    <r>
      <rPr>
        <sz val="9"/>
        <color rgb="FF000000"/>
        <rFont val="帳票 UDPゴシック"/>
        <family val="3"/>
        <charset val="128"/>
      </rPr>
      <t>(自己資金等)</t>
    </r>
    <r>
      <rPr>
        <sz val="10"/>
        <color rgb="FF000000"/>
        <rFont val="帳票 UDPゴシック"/>
        <family val="3"/>
        <charset val="128"/>
      </rPr>
      <t xml:space="preserve">
（円）</t>
    </r>
    <rPh sb="4" eb="8">
      <t>ジコシキン</t>
    </rPh>
    <rPh sb="8" eb="9">
      <t>ナド</t>
    </rPh>
    <phoneticPr fontId="10"/>
  </si>
  <si>
    <t>立替
（借入金等）
（円）</t>
    <rPh sb="4" eb="7">
      <t>カリイレキン</t>
    </rPh>
    <rPh sb="7" eb="8">
      <t>ナド</t>
    </rPh>
    <phoneticPr fontId="3"/>
  </si>
  <si>
    <t>支出（円）</t>
  </si>
  <si>
    <t>資機材購入費のうち交付金充当額</t>
  </si>
  <si>
    <t>領収書等
番号</t>
    <phoneticPr fontId="10"/>
  </si>
  <si>
    <t>活動実施日
（領収日）</t>
    <rPh sb="7" eb="10">
      <t>リョウシュウビ</t>
    </rPh>
    <phoneticPr fontId="3"/>
  </si>
  <si>
    <t>備考
（資機材等財産の保管場所）</t>
    <phoneticPr fontId="3"/>
  </si>
  <si>
    <t>人件費</t>
  </si>
  <si>
    <t>委託費</t>
  </si>
  <si>
    <t>その他</t>
  </si>
  <si>
    <t>資機材の
購入等</t>
    <phoneticPr fontId="3"/>
  </si>
  <si>
    <t>会費（○人×◇◇◇◇◇円）</t>
    <rPh sb="0" eb="2">
      <t>カイヒ</t>
    </rPh>
    <rPh sb="3" eb="5">
      <t>マルニン</t>
    </rPh>
    <rPh sb="11" eb="12">
      <t>エン</t>
    </rPh>
    <phoneticPr fontId="3"/>
  </si>
  <si>
    <t/>
  </si>
  <si>
    <t>資機材自己負担分</t>
    <rPh sb="0" eb="3">
      <t>シキザイ</t>
    </rPh>
    <rPh sb="3" eb="8">
      <t>ジコフタンブン</t>
    </rPh>
    <phoneticPr fontId="3"/>
  </si>
  <si>
    <t>②</t>
  </si>
  <si>
    <t>傷害保険加入　</t>
    <rPh sb="0" eb="6">
      <t>ショウガイホケンカニュウ</t>
    </rPh>
    <phoneticPr fontId="3"/>
  </si>
  <si>
    <t>①</t>
  </si>
  <si>
    <t>ヘルメット○個、刈払機替刃○枚、○○用ガソリン○㍑</t>
    <rPh sb="6" eb="7">
      <t>コ</t>
    </rPh>
    <rPh sb="8" eb="11">
      <t>カリハライキ</t>
    </rPh>
    <rPh sb="11" eb="13">
      <t>カエバ</t>
    </rPh>
    <rPh sb="14" eb="15">
      <t>マイ</t>
    </rPh>
    <rPh sb="18" eb="19">
      <t>ヨウ</t>
    </rPh>
    <phoneticPr fontId="3"/>
  </si>
  <si>
    <t>7/10安全講習会　講師謝金</t>
    <rPh sb="4" eb="9">
      <t>アンゼンコウシュウカイ</t>
    </rPh>
    <rPh sb="10" eb="14">
      <t>コウシシャキン</t>
    </rPh>
    <phoneticPr fontId="3"/>
  </si>
  <si>
    <t>③</t>
  </si>
  <si>
    <t>概算請求　国交付金資機材分</t>
    <rPh sb="0" eb="4">
      <t>ガイサンセイキュウ</t>
    </rPh>
    <rPh sb="5" eb="9">
      <t>クニコウフキン</t>
    </rPh>
    <rPh sb="9" eb="13">
      <t>シキザイブン</t>
    </rPh>
    <phoneticPr fontId="3"/>
  </si>
  <si>
    <t>⑦</t>
  </si>
  <si>
    <t>チェーンソー○台、刈払機○台　購入</t>
    <rPh sb="7" eb="8">
      <t>ダイ</t>
    </rPh>
    <rPh sb="9" eb="12">
      <t>カリハライキ</t>
    </rPh>
    <rPh sb="13" eb="14">
      <t>ダイ</t>
    </rPh>
    <rPh sb="15" eb="17">
      <t>コウニュウ</t>
    </rPh>
    <phoneticPr fontId="3"/>
  </si>
  <si>
    <t>④</t>
  </si>
  <si>
    <t>自治会倉庫</t>
    <rPh sb="0" eb="3">
      <t>ジチカイ</t>
    </rPh>
    <rPh sb="3" eb="5">
      <t>ソウコ</t>
    </rPh>
    <phoneticPr fontId="3"/>
  </si>
  <si>
    <t>自治会からの借入金</t>
    <rPh sb="0" eb="3">
      <t>ジチカイ</t>
    </rPh>
    <rPh sb="6" eb="8">
      <t>カリイレ</t>
    </rPh>
    <rPh sb="8" eb="9">
      <t>キン</t>
    </rPh>
    <phoneticPr fontId="3"/>
  </si>
  <si>
    <t>日当支払（活動推進費）○日間、○人分</t>
    <rPh sb="5" eb="10">
      <t>カツドウスイシンヒ</t>
    </rPh>
    <phoneticPr fontId="3"/>
  </si>
  <si>
    <t>⑤</t>
  </si>
  <si>
    <t>日当支払（森林資源）○日間、○人分</t>
    <rPh sb="5" eb="9">
      <t>シンリンシゲン</t>
    </rPh>
    <phoneticPr fontId="3"/>
  </si>
  <si>
    <t>⑥</t>
  </si>
  <si>
    <t>7/24，9/5，12/1</t>
  </si>
  <si>
    <t>日当支払（竹林資源）○日間、○人分</t>
    <rPh sb="5" eb="7">
      <t>チクリン</t>
    </rPh>
    <rPh sb="7" eb="9">
      <t>シゲン</t>
    </rPh>
    <phoneticPr fontId="3"/>
  </si>
  <si>
    <t>7/25，9/6，12/2</t>
  </si>
  <si>
    <t>国交付金・県市町支援金</t>
    <rPh sb="0" eb="4">
      <t>クニコウフキン</t>
    </rPh>
    <rPh sb="5" eb="8">
      <t>ケンシマチ</t>
    </rPh>
    <rPh sb="8" eb="11">
      <t>シエンキン</t>
    </rPh>
    <phoneticPr fontId="3"/>
  </si>
  <si>
    <t>⑧</t>
  </si>
  <si>
    <t>12/13～2/5</t>
  </si>
  <si>
    <t>⑨</t>
  </si>
  <si>
    <t>1/31、2/1</t>
  </si>
  <si>
    <t>自治会からの借入金返済</t>
    <rPh sb="0" eb="3">
      <t>ジチカイ</t>
    </rPh>
    <rPh sb="6" eb="9">
      <t>カリイレキン</t>
    </rPh>
    <rPh sb="9" eb="11">
      <t>ヘンサイ</t>
    </rPh>
    <phoneticPr fontId="3"/>
  </si>
  <si>
    <t>計</t>
    <rPh sb="0" eb="1">
      <t>ケイ</t>
    </rPh>
    <phoneticPr fontId="3"/>
  </si>
  <si>
    <t>資機材以外交付金等</t>
    <rPh sb="0" eb="3">
      <t>シキザイ</t>
    </rPh>
    <rPh sb="3" eb="8">
      <t>イガイコウフキン</t>
    </rPh>
    <rPh sb="8" eb="9">
      <t>ナド</t>
    </rPh>
    <phoneticPr fontId="3"/>
  </si>
  <si>
    <t>支出計</t>
  </si>
  <si>
    <t>1/2</t>
  </si>
  <si>
    <t>自己負担額</t>
  </si>
  <si>
    <t>1/3</t>
  </si>
  <si>
    <t>資機材自己負担</t>
  </si>
  <si>
    <t>取組に対する負担</t>
    <phoneticPr fontId="3"/>
  </si>
  <si>
    <t>※　活動の区分：活動推進費＝①、地域活動型（森林資源活用）＝②、地域活動型（竹林資源活用）＝③、複業実践型＝④、機能強化＝⑤、関係人口創出・維持＝⑥、資機材等整備1/2＝⑦、資機材等整備1/3＝⑧</t>
    <rPh sb="2" eb="3">
      <t>カツ</t>
    </rPh>
    <rPh sb="75" eb="78">
      <t>シキザイ</t>
    </rPh>
    <rPh sb="78" eb="79">
      <t>ナド</t>
    </rPh>
    <rPh sb="79" eb="81">
      <t>セイビ</t>
    </rPh>
    <phoneticPr fontId="3"/>
  </si>
  <si>
    <t>タイプ毎
支出</t>
    <rPh sb="3" eb="4">
      <t>ゴト</t>
    </rPh>
    <rPh sb="5" eb="7">
      <t>シシュツ</t>
    </rPh>
    <phoneticPr fontId="3"/>
  </si>
  <si>
    <t>活動推進費</t>
    <rPh sb="0" eb="5">
      <t>カツドウスイシンヒ</t>
    </rPh>
    <phoneticPr fontId="3"/>
  </si>
  <si>
    <t>森林資源活用</t>
    <rPh sb="0" eb="6">
      <t>シンリンシゲンカツヨウ</t>
    </rPh>
    <phoneticPr fontId="3"/>
  </si>
  <si>
    <t>竹林資源活用</t>
    <rPh sb="0" eb="6">
      <t>チクリンシゲンカツヨウ</t>
    </rPh>
    <phoneticPr fontId="3"/>
  </si>
  <si>
    <t>複業実践</t>
    <rPh sb="0" eb="4">
      <t>フクギョウジッセン</t>
    </rPh>
    <phoneticPr fontId="3"/>
  </si>
  <si>
    <t>機能強化</t>
    <rPh sb="0" eb="4">
      <t>キノウキョウカ</t>
    </rPh>
    <phoneticPr fontId="3"/>
  </si>
  <si>
    <t>関係人口</t>
    <rPh sb="0" eb="4">
      <t>カンケイジンコウ</t>
    </rPh>
    <phoneticPr fontId="3"/>
  </si>
  <si>
    <t>資機材等1/2</t>
    <rPh sb="0" eb="3">
      <t>シキザイ</t>
    </rPh>
    <rPh sb="3" eb="4">
      <t>ナド</t>
    </rPh>
    <phoneticPr fontId="3"/>
  </si>
  <si>
    <t>資機材等1/3</t>
    <rPh sb="0" eb="3">
      <t>シキザイ</t>
    </rPh>
    <rPh sb="3" eb="4">
      <t>ナド</t>
    </rPh>
    <phoneticPr fontId="3"/>
  </si>
  <si>
    <t>①</t>
    <phoneticPr fontId="3"/>
  </si>
  <si>
    <t>②</t>
    <phoneticPr fontId="3"/>
  </si>
  <si>
    <t>地域活動型（森林資源活用）</t>
    <rPh sb="0" eb="5">
      <t>チイキカツドウガタ</t>
    </rPh>
    <rPh sb="6" eb="12">
      <t>シンリンシゲンカツヨウ</t>
    </rPh>
    <phoneticPr fontId="3"/>
  </si>
  <si>
    <t>③</t>
    <phoneticPr fontId="3"/>
  </si>
  <si>
    <t>地域活動型（竹林資源活用）</t>
    <rPh sb="0" eb="5">
      <t>チイキカツドウガタ</t>
    </rPh>
    <rPh sb="6" eb="8">
      <t>チクリン</t>
    </rPh>
    <rPh sb="8" eb="10">
      <t>シゲン</t>
    </rPh>
    <rPh sb="10" eb="12">
      <t>カツヨウ</t>
    </rPh>
    <phoneticPr fontId="3"/>
  </si>
  <si>
    <t>④</t>
    <phoneticPr fontId="3"/>
  </si>
  <si>
    <t>複表実践型</t>
    <rPh sb="0" eb="2">
      <t>フクヒョウ</t>
    </rPh>
    <rPh sb="2" eb="5">
      <t>ジッセンガタ</t>
    </rPh>
    <phoneticPr fontId="3"/>
  </si>
  <si>
    <t>⑤</t>
    <phoneticPr fontId="3"/>
  </si>
  <si>
    <t>⑥</t>
    <phoneticPr fontId="3"/>
  </si>
  <si>
    <t>関係人口創出・維持</t>
    <rPh sb="0" eb="4">
      <t>カンケイジンコウ</t>
    </rPh>
    <rPh sb="4" eb="6">
      <t>ソウシュツ</t>
    </rPh>
    <rPh sb="7" eb="9">
      <t>イジ</t>
    </rPh>
    <phoneticPr fontId="3"/>
  </si>
  <si>
    <t>⑦</t>
    <phoneticPr fontId="3"/>
  </si>
  <si>
    <t>資機材等整備1/2</t>
    <rPh sb="0" eb="4">
      <t>シキザイナド</t>
    </rPh>
    <rPh sb="4" eb="6">
      <t>セイビ</t>
    </rPh>
    <phoneticPr fontId="3"/>
  </si>
  <si>
    <t>⑧</t>
    <phoneticPr fontId="3"/>
  </si>
  <si>
    <t>資機材等整備1/３</t>
    <rPh sb="0" eb="4">
      <t>シキザイナド</t>
    </rPh>
    <rPh sb="4" eb="6">
      <t>セイビ</t>
    </rPh>
    <phoneticPr fontId="3"/>
  </si>
  <si>
    <r>
      <t>実施状況整理票（</t>
    </r>
    <r>
      <rPr>
        <sz val="11"/>
        <color theme="9" tint="-0.499984740745262"/>
        <rFont val="BIZ UDPゴシック"/>
        <family val="3"/>
        <charset val="128"/>
      </rPr>
      <t>活動組織</t>
    </r>
    <r>
      <rPr>
        <sz val="11"/>
        <rFont val="BIZ UDPゴシック"/>
        <family val="3"/>
        <charset val="128"/>
      </rPr>
      <t>→</t>
    </r>
    <r>
      <rPr>
        <sz val="11"/>
        <color rgb="FF0070C0"/>
        <rFont val="BIZ UDPゴシック"/>
        <family val="3"/>
        <charset val="128"/>
      </rPr>
      <t>地域協議会</t>
    </r>
    <r>
      <rPr>
        <sz val="11"/>
        <rFont val="BIZ UDPゴシック"/>
        <family val="3"/>
        <charset val="128"/>
      </rPr>
      <t>）</t>
    </r>
    <rPh sb="0" eb="2">
      <t>ジッシ</t>
    </rPh>
    <rPh sb="2" eb="4">
      <t>ジョウキョウ</t>
    </rPh>
    <rPh sb="4" eb="6">
      <t>セイリ</t>
    </rPh>
    <rPh sb="7" eb="11">
      <t>カツドウソシキ</t>
    </rPh>
    <phoneticPr fontId="3"/>
  </si>
  <si>
    <t>（様式第20号　別紙１）</t>
    <rPh sb="6" eb="7">
      <t>ゴウ</t>
    </rPh>
    <phoneticPr fontId="21"/>
  </si>
  <si>
    <t>実施状況整理票</t>
    <rPh sb="0" eb="2">
      <t>ジッシ</t>
    </rPh>
    <rPh sb="2" eb="4">
      <t>ジョウキョウ</t>
    </rPh>
    <rPh sb="4" eb="6">
      <t>セイリ</t>
    </rPh>
    <rPh sb="6" eb="7">
      <t>ヒョウ</t>
    </rPh>
    <phoneticPr fontId="21"/>
  </si>
  <si>
    <t>都道府県名</t>
    <rPh sb="0" eb="4">
      <t>トドウフケン</t>
    </rPh>
    <rPh sb="4" eb="5">
      <t>メイ</t>
    </rPh>
    <phoneticPr fontId="21"/>
  </si>
  <si>
    <t>地域協議会名</t>
    <rPh sb="0" eb="2">
      <t>チイキ</t>
    </rPh>
    <rPh sb="2" eb="5">
      <t>キョウギカイ</t>
    </rPh>
    <rPh sb="5" eb="6">
      <t>メイ</t>
    </rPh>
    <phoneticPr fontId="21"/>
  </si>
  <si>
    <t>事務所が所在する市町村名</t>
    <rPh sb="0" eb="2">
      <t>ジム</t>
    </rPh>
    <rPh sb="2" eb="3">
      <t>ジョ</t>
    </rPh>
    <rPh sb="4" eb="6">
      <t>ショザイ</t>
    </rPh>
    <rPh sb="5" eb="6">
      <t>ザイ</t>
    </rPh>
    <rPh sb="8" eb="11">
      <t>シチョウソン</t>
    </rPh>
    <rPh sb="11" eb="12">
      <t>メイ</t>
    </rPh>
    <phoneticPr fontId="21"/>
  </si>
  <si>
    <t>対象森林が所在する市町村名</t>
    <rPh sb="0" eb="2">
      <t>タイショウ</t>
    </rPh>
    <rPh sb="2" eb="4">
      <t>シンリン</t>
    </rPh>
    <rPh sb="5" eb="7">
      <t>ショザイ</t>
    </rPh>
    <rPh sb="9" eb="12">
      <t>シチョウソン</t>
    </rPh>
    <rPh sb="12" eb="13">
      <t>メイ</t>
    </rPh>
    <phoneticPr fontId="21"/>
  </si>
  <si>
    <t>活動組織名</t>
    <rPh sb="0" eb="2">
      <t>カツドウ</t>
    </rPh>
    <rPh sb="2" eb="5">
      <t>ソシキメイ</t>
    </rPh>
    <phoneticPr fontId="21"/>
  </si>
  <si>
    <t>構成員数</t>
    <rPh sb="0" eb="3">
      <t>コウセイイン</t>
    </rPh>
    <rPh sb="3" eb="4">
      <t>スウ</t>
    </rPh>
    <phoneticPr fontId="21"/>
  </si>
  <si>
    <t>実施した内容</t>
    <rPh sb="0" eb="2">
      <t>ジッシ</t>
    </rPh>
    <rPh sb="4" eb="6">
      <t>ナイヨウ</t>
    </rPh>
    <phoneticPr fontId="21"/>
  </si>
  <si>
    <t>アドバイザー制度の利用</t>
    <rPh sb="6" eb="8">
      <t>セイド</t>
    </rPh>
    <rPh sb="9" eb="11">
      <t>リヨウ</t>
    </rPh>
    <phoneticPr fontId="3"/>
  </si>
  <si>
    <t>実施に係る収支</t>
    <rPh sb="0" eb="2">
      <t>ジッシ</t>
    </rPh>
    <rPh sb="3" eb="4">
      <t>カカ</t>
    </rPh>
    <rPh sb="5" eb="7">
      <t>シュウシ</t>
    </rPh>
    <phoneticPr fontId="21"/>
  </si>
  <si>
    <t>備考</t>
    <rPh sb="0" eb="2">
      <t>ビコウ</t>
    </rPh>
    <phoneticPr fontId="21"/>
  </si>
  <si>
    <t>主たる活動</t>
    <rPh sb="0" eb="1">
      <t>シュ</t>
    </rPh>
    <rPh sb="3" eb="5">
      <t>カツドウ</t>
    </rPh>
    <phoneticPr fontId="21"/>
  </si>
  <si>
    <t>従たる活動</t>
    <rPh sb="0" eb="1">
      <t>ジュウ</t>
    </rPh>
    <rPh sb="3" eb="5">
      <t>カツドウ</t>
    </rPh>
    <phoneticPr fontId="21"/>
  </si>
  <si>
    <t>収入</t>
    <rPh sb="0" eb="2">
      <t>シュウニュウ</t>
    </rPh>
    <phoneticPr fontId="21"/>
  </si>
  <si>
    <t>支出</t>
    <rPh sb="0" eb="2">
      <t>シシュツ</t>
    </rPh>
    <phoneticPr fontId="21"/>
  </si>
  <si>
    <t>地域活動型</t>
    <rPh sb="0" eb="2">
      <t>チイキ</t>
    </rPh>
    <rPh sb="2" eb="5">
      <t>カツドウガタ</t>
    </rPh>
    <phoneticPr fontId="3"/>
  </si>
  <si>
    <t>複業実践型</t>
    <rPh sb="0" eb="5">
      <t>フクギョウジッセンガタ</t>
    </rPh>
    <phoneticPr fontId="21"/>
  </si>
  <si>
    <t>間伐等(除伐、枝打ち含む。)の実施面積</t>
    <rPh sb="0" eb="1">
      <t>カン</t>
    </rPh>
    <rPh sb="1" eb="2">
      <t>バツ</t>
    </rPh>
    <rPh sb="2" eb="3">
      <t>トウ</t>
    </rPh>
    <rPh sb="4" eb="5">
      <t>ジョ</t>
    </rPh>
    <rPh sb="5" eb="6">
      <t>バツ</t>
    </rPh>
    <rPh sb="7" eb="9">
      <t>エダウ</t>
    </rPh>
    <rPh sb="10" eb="11">
      <t>フク</t>
    </rPh>
    <rPh sb="15" eb="17">
      <t>ジッシ</t>
    </rPh>
    <rPh sb="17" eb="19">
      <t>メンセキ</t>
    </rPh>
    <phoneticPr fontId="21"/>
  </si>
  <si>
    <t>機能強化の延長</t>
    <rPh sb="0" eb="2">
      <t>キノウ</t>
    </rPh>
    <rPh sb="2" eb="4">
      <t>キョウカ</t>
    </rPh>
    <rPh sb="5" eb="7">
      <t>エンチョウ</t>
    </rPh>
    <phoneticPr fontId="21"/>
  </si>
  <si>
    <t>関係人口創出・維持の活動を通じて
作業に参加した地域外関係者数（延べ人数）</t>
    <rPh sb="0" eb="2">
      <t>カンケイ</t>
    </rPh>
    <rPh sb="2" eb="4">
      <t>ジンコウ</t>
    </rPh>
    <rPh sb="4" eb="6">
      <t>ソウシュツ</t>
    </rPh>
    <rPh sb="7" eb="9">
      <t>イジ</t>
    </rPh>
    <rPh sb="10" eb="12">
      <t>カツドウ</t>
    </rPh>
    <rPh sb="13" eb="14">
      <t>ツウ</t>
    </rPh>
    <rPh sb="17" eb="19">
      <t>サギョウ</t>
    </rPh>
    <rPh sb="20" eb="22">
      <t>サンカ</t>
    </rPh>
    <rPh sb="24" eb="26">
      <t>チイキ</t>
    </rPh>
    <rPh sb="26" eb="27">
      <t>ガイ</t>
    </rPh>
    <rPh sb="27" eb="30">
      <t>カンケイシャ</t>
    </rPh>
    <rPh sb="30" eb="31">
      <t>スウ</t>
    </rPh>
    <rPh sb="32" eb="33">
      <t>ノ</t>
    </rPh>
    <rPh sb="34" eb="36">
      <t>ニンズウ</t>
    </rPh>
    <phoneticPr fontId="21"/>
  </si>
  <si>
    <t>資機材等整備の実施</t>
    <rPh sb="0" eb="3">
      <t>シキザイ</t>
    </rPh>
    <rPh sb="3" eb="4">
      <t>トウ</t>
    </rPh>
    <rPh sb="4" eb="6">
      <t>セイビ</t>
    </rPh>
    <rPh sb="7" eb="9">
      <t>ジッシ</t>
    </rPh>
    <phoneticPr fontId="21"/>
  </si>
  <si>
    <t>活動推進費の使用</t>
    <rPh sb="0" eb="2">
      <t>カツドウ</t>
    </rPh>
    <rPh sb="2" eb="4">
      <t>スイシン</t>
    </rPh>
    <rPh sb="4" eb="5">
      <t>ヒ</t>
    </rPh>
    <rPh sb="6" eb="8">
      <t>シヨウ</t>
    </rPh>
    <phoneticPr fontId="21"/>
  </si>
  <si>
    <t>収入　計</t>
    <rPh sb="0" eb="2">
      <t>シュウニュウ</t>
    </rPh>
    <rPh sb="3" eb="4">
      <t>ケイ</t>
    </rPh>
    <phoneticPr fontId="21"/>
  </si>
  <si>
    <t>自己負担額</t>
    <rPh sb="0" eb="2">
      <t>ジコ</t>
    </rPh>
    <rPh sb="2" eb="4">
      <t>フタン</t>
    </rPh>
    <rPh sb="4" eb="5">
      <t>ガク</t>
    </rPh>
    <phoneticPr fontId="21"/>
  </si>
  <si>
    <t>国・地方公共団体</t>
    <rPh sb="0" eb="1">
      <t>クニ</t>
    </rPh>
    <rPh sb="2" eb="8">
      <t>チホウコウキョウダンタイ</t>
    </rPh>
    <phoneticPr fontId="3"/>
  </si>
  <si>
    <t>支出　計</t>
    <rPh sb="0" eb="2">
      <t>シシュツ</t>
    </rPh>
    <rPh sb="3" eb="4">
      <t>ケイ</t>
    </rPh>
    <phoneticPr fontId="21"/>
  </si>
  <si>
    <t>人件費</t>
    <rPh sb="0" eb="3">
      <t>ジンケンヒ</t>
    </rPh>
    <phoneticPr fontId="21"/>
  </si>
  <si>
    <t>外部委託費</t>
    <rPh sb="0" eb="2">
      <t>ガイブ</t>
    </rPh>
    <rPh sb="2" eb="4">
      <t>イタク</t>
    </rPh>
    <rPh sb="4" eb="5">
      <t>ヒ</t>
    </rPh>
    <phoneticPr fontId="21"/>
  </si>
  <si>
    <t>その他</t>
    <rPh sb="2" eb="3">
      <t>タ</t>
    </rPh>
    <phoneticPr fontId="21"/>
  </si>
  <si>
    <t>資機材等整備
（購入額）</t>
    <rPh sb="0" eb="3">
      <t>シキザイ</t>
    </rPh>
    <rPh sb="3" eb="4">
      <t>トウ</t>
    </rPh>
    <rPh sb="4" eb="6">
      <t>セイビ</t>
    </rPh>
    <rPh sb="8" eb="10">
      <t>コウニュウ</t>
    </rPh>
    <rPh sb="10" eb="11">
      <t>ガク</t>
    </rPh>
    <phoneticPr fontId="21"/>
  </si>
  <si>
    <t>交付額・支援額　計</t>
    <rPh sb="0" eb="3">
      <t>コウフガク</t>
    </rPh>
    <rPh sb="4" eb="6">
      <t>シエン</t>
    </rPh>
    <rPh sb="6" eb="7">
      <t>ガク</t>
    </rPh>
    <rPh sb="8" eb="9">
      <t>ケイ</t>
    </rPh>
    <phoneticPr fontId="3"/>
  </si>
  <si>
    <t>国</t>
    <rPh sb="0" eb="1">
      <t>クニ</t>
    </rPh>
    <phoneticPr fontId="21"/>
  </si>
  <si>
    <t>都道府県の支援額</t>
    <rPh sb="0" eb="4">
      <t>トドウフケン</t>
    </rPh>
    <rPh sb="5" eb="7">
      <t>シエン</t>
    </rPh>
    <rPh sb="7" eb="8">
      <t>ガク</t>
    </rPh>
    <phoneticPr fontId="21"/>
  </si>
  <si>
    <t>市町村の支援額</t>
    <rPh sb="0" eb="3">
      <t>シチョウソン</t>
    </rPh>
    <rPh sb="4" eb="6">
      <t>シエン</t>
    </rPh>
    <rPh sb="6" eb="7">
      <t>ガク</t>
    </rPh>
    <phoneticPr fontId="3"/>
  </si>
  <si>
    <t>合計</t>
    <rPh sb="0" eb="2">
      <t>ゴウケイ</t>
    </rPh>
    <phoneticPr fontId="3"/>
  </si>
  <si>
    <t>構成員のうち地域外関係者の数</t>
    <rPh sb="0" eb="3">
      <t>コウセイイン</t>
    </rPh>
    <rPh sb="6" eb="12">
      <t>チイキガイカンケイシャ</t>
    </rPh>
    <rPh sb="13" eb="14">
      <t>カズ</t>
    </rPh>
    <phoneticPr fontId="3"/>
  </si>
  <si>
    <t>本交付金の交付額</t>
    <rPh sb="0" eb="1">
      <t>ホン</t>
    </rPh>
    <rPh sb="1" eb="4">
      <t>コウフキン</t>
    </rPh>
    <rPh sb="5" eb="7">
      <t>コウフ</t>
    </rPh>
    <rPh sb="7" eb="8">
      <t>ガク</t>
    </rPh>
    <phoneticPr fontId="21"/>
  </si>
  <si>
    <t>交付額のうち
資機材等整備</t>
    <rPh sb="0" eb="2">
      <t>コウフ</t>
    </rPh>
    <rPh sb="2" eb="3">
      <t>ガク</t>
    </rPh>
    <rPh sb="7" eb="10">
      <t>シキザイ</t>
    </rPh>
    <rPh sb="10" eb="11">
      <t>トウ</t>
    </rPh>
    <rPh sb="11" eb="13">
      <t>セイビ</t>
    </rPh>
    <phoneticPr fontId="21"/>
  </si>
  <si>
    <t>交付率</t>
    <rPh sb="0" eb="2">
      <t>コウフ</t>
    </rPh>
    <rPh sb="2" eb="3">
      <t>リツ</t>
    </rPh>
    <phoneticPr fontId="3"/>
  </si>
  <si>
    <t>1/2以内該当</t>
    <rPh sb="3" eb="5">
      <t>イナイ</t>
    </rPh>
    <rPh sb="5" eb="7">
      <t>ガイトウ</t>
    </rPh>
    <phoneticPr fontId="21"/>
  </si>
  <si>
    <t>1/3以内該当</t>
    <rPh sb="3" eb="5">
      <t>イナイ</t>
    </rPh>
    <rPh sb="5" eb="7">
      <t>ガイトウ</t>
    </rPh>
    <phoneticPr fontId="21"/>
  </si>
  <si>
    <t>(人)</t>
    <rPh sb="1" eb="2">
      <t>ニン</t>
    </rPh>
    <phoneticPr fontId="3"/>
  </si>
  <si>
    <t>(ha)</t>
    <phoneticPr fontId="3"/>
  </si>
  <si>
    <t>(m)</t>
    <phoneticPr fontId="3"/>
  </si>
  <si>
    <t>(円)</t>
    <rPh sb="1" eb="2">
      <t>エン</t>
    </rPh>
    <phoneticPr fontId="3"/>
  </si>
  <si>
    <t>兵庫県</t>
    <rPh sb="0" eb="3">
      <t>ヒョウゴケン</t>
    </rPh>
    <phoneticPr fontId="3"/>
  </si>
  <si>
    <t>ひょうご森林林業協同組合連合会</t>
    <phoneticPr fontId="3"/>
  </si>
  <si>
    <t>神戸市北区</t>
    <rPh sb="0" eb="3">
      <t>コウベシ</t>
    </rPh>
    <rPh sb="3" eb="5">
      <t>キタク</t>
    </rPh>
    <phoneticPr fontId="3"/>
  </si>
  <si>
    <t>○</t>
  </si>
  <si>
    <t>注１</t>
    <rPh sb="0" eb="1">
      <t>チュウ</t>
    </rPh>
    <phoneticPr fontId="3"/>
  </si>
  <si>
    <t>「関係人口創出・維持の活動を通じて作業に参加した地域外関係者数（延べ人数）」は、関係人口創出・維持の活動を実施した場合に、参加した地域外関係者の延べ人数を記入し、それ以外は空欄とすること。</t>
    <rPh sb="61" eb="63">
      <t>サンカ</t>
    </rPh>
    <rPh sb="65" eb="67">
      <t>チイキ</t>
    </rPh>
    <rPh sb="67" eb="68">
      <t>ガイ</t>
    </rPh>
    <rPh sb="68" eb="71">
      <t>カンケイシャ</t>
    </rPh>
    <rPh sb="72" eb="73">
      <t>ノ</t>
    </rPh>
    <rPh sb="74" eb="76">
      <t>ニンズウ</t>
    </rPh>
    <rPh sb="83" eb="85">
      <t>イガイ</t>
    </rPh>
    <rPh sb="86" eb="88">
      <t>クウラン</t>
    </rPh>
    <phoneticPr fontId="3"/>
  </si>
  <si>
    <t>注２</t>
    <rPh sb="0" eb="1">
      <t>チュウ</t>
    </rPh>
    <phoneticPr fontId="3"/>
  </si>
  <si>
    <t>「資機材等整備の実施」は、従たる活動として資機材等整備を実施した場合に「○」を記入し、それ以外は空欄とすること。</t>
    <rPh sb="1" eb="4">
      <t>シキザイ</t>
    </rPh>
    <rPh sb="4" eb="5">
      <t>トウ</t>
    </rPh>
    <rPh sb="5" eb="7">
      <t>セイビ</t>
    </rPh>
    <rPh sb="8" eb="10">
      <t>ジッシ</t>
    </rPh>
    <rPh sb="13" eb="14">
      <t>ジュウ</t>
    </rPh>
    <rPh sb="16" eb="18">
      <t>カツドウ</t>
    </rPh>
    <rPh sb="21" eb="27">
      <t>シキザイトウセイビ</t>
    </rPh>
    <rPh sb="28" eb="30">
      <t>ジッシ</t>
    </rPh>
    <rPh sb="32" eb="34">
      <t>バアイ</t>
    </rPh>
    <phoneticPr fontId="3"/>
  </si>
  <si>
    <t>注３</t>
    <rPh sb="0" eb="1">
      <t>チュウ</t>
    </rPh>
    <phoneticPr fontId="3"/>
  </si>
  <si>
    <t>「活動推進費の使用」は、従たる活動として活動推進費を使用した場合に「○」を記入し、それ以外は空欄とすること。</t>
    <rPh sb="1" eb="3">
      <t>カツドウ</t>
    </rPh>
    <rPh sb="3" eb="5">
      <t>スイシン</t>
    </rPh>
    <rPh sb="5" eb="6">
      <t>ヒ</t>
    </rPh>
    <rPh sb="7" eb="9">
      <t>シヨウ</t>
    </rPh>
    <rPh sb="12" eb="13">
      <t>ジュウ</t>
    </rPh>
    <rPh sb="15" eb="17">
      <t>カツドウ</t>
    </rPh>
    <rPh sb="20" eb="22">
      <t>カツドウ</t>
    </rPh>
    <rPh sb="22" eb="24">
      <t>スイシン</t>
    </rPh>
    <rPh sb="24" eb="25">
      <t>ヒ</t>
    </rPh>
    <rPh sb="26" eb="28">
      <t>シヨウ</t>
    </rPh>
    <rPh sb="30" eb="32">
      <t>バアイ</t>
    </rPh>
    <rPh sb="37" eb="39">
      <t>キニュウ</t>
    </rPh>
    <rPh sb="43" eb="45">
      <t>イガイ</t>
    </rPh>
    <rPh sb="46" eb="48">
      <t>クウラン</t>
    </rPh>
    <phoneticPr fontId="3"/>
  </si>
  <si>
    <t>注４</t>
    <phoneticPr fontId="3"/>
  </si>
  <si>
    <t>「アドバイザー制度の利用」は、別途定めるアドバイザー制度による指導・助言を受けた場合は、以下のうち該当する指導・助言の数字を記入し、それ以外は空欄とすること。</t>
    <rPh sb="7" eb="9">
      <t>セイド</t>
    </rPh>
    <rPh sb="10" eb="12">
      <t>リヨウ</t>
    </rPh>
    <rPh sb="15" eb="17">
      <t>ベット</t>
    </rPh>
    <rPh sb="17" eb="18">
      <t>サダ</t>
    </rPh>
    <rPh sb="26" eb="28">
      <t>セイド</t>
    </rPh>
    <rPh sb="31" eb="33">
      <t>シドウ</t>
    </rPh>
    <rPh sb="34" eb="36">
      <t>ジョゲン</t>
    </rPh>
    <rPh sb="37" eb="38">
      <t>ウ</t>
    </rPh>
    <rPh sb="40" eb="42">
      <t>バアイ</t>
    </rPh>
    <rPh sb="44" eb="46">
      <t>イカ</t>
    </rPh>
    <rPh sb="49" eb="51">
      <t>ガイトウ</t>
    </rPh>
    <rPh sb="53" eb="55">
      <t>シドウ</t>
    </rPh>
    <rPh sb="56" eb="58">
      <t>ジョゲン</t>
    </rPh>
    <rPh sb="59" eb="61">
      <t>スウジ</t>
    </rPh>
    <rPh sb="62" eb="64">
      <t>キニュウ</t>
    </rPh>
    <rPh sb="68" eb="70">
      <t>イガイ</t>
    </rPh>
    <rPh sb="71" eb="73">
      <t>クウラン</t>
    </rPh>
    <phoneticPr fontId="3"/>
  </si>
  <si>
    <t>①森林施業、②侵入竹の伐採・除去・利活用、③森林資源の活用、④森林生態、植生、⑤関係人口、⑥組織づくり、⑦安全管理、⑧その他</t>
  </si>
  <si>
    <t>注５</t>
    <rPh sb="0" eb="1">
      <t>チュウ</t>
    </rPh>
    <phoneticPr fontId="3"/>
  </si>
  <si>
    <t>「支出」に記入する額は、自己負担額による支出、国の交付額による支出、都道府県・市町村の支援額による支出の合計額をそれぞれ記入すること。</t>
    <rPh sb="1" eb="3">
      <t>シシュツ</t>
    </rPh>
    <rPh sb="5" eb="7">
      <t>キニュウ</t>
    </rPh>
    <rPh sb="9" eb="10">
      <t>ガク</t>
    </rPh>
    <rPh sb="12" eb="14">
      <t>ジコ</t>
    </rPh>
    <rPh sb="14" eb="16">
      <t>フタン</t>
    </rPh>
    <rPh sb="16" eb="17">
      <t>ガク</t>
    </rPh>
    <rPh sb="20" eb="22">
      <t>シシュツ</t>
    </rPh>
    <rPh sb="23" eb="24">
      <t>クニ</t>
    </rPh>
    <rPh sb="25" eb="27">
      <t>コウフ</t>
    </rPh>
    <rPh sb="27" eb="28">
      <t>ガク</t>
    </rPh>
    <rPh sb="31" eb="33">
      <t>シシュツ</t>
    </rPh>
    <rPh sb="34" eb="38">
      <t>トドウフケン</t>
    </rPh>
    <rPh sb="39" eb="42">
      <t>シチョウソン</t>
    </rPh>
    <rPh sb="43" eb="45">
      <t>シエン</t>
    </rPh>
    <rPh sb="45" eb="46">
      <t>ガク</t>
    </rPh>
    <rPh sb="49" eb="51">
      <t>シシュツ</t>
    </rPh>
    <rPh sb="52" eb="54">
      <t>ゴウケイ</t>
    </rPh>
    <rPh sb="54" eb="55">
      <t>ガク</t>
    </rPh>
    <rPh sb="60" eb="62">
      <t>キニュウ</t>
    </rPh>
    <phoneticPr fontId="3"/>
  </si>
  <si>
    <t>○</t>
    <phoneticPr fontId="3"/>
  </si>
  <si>
    <t>○○森林保全の会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</si>
</sst>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,##0.0;[Red]\-#,##0.0"/>
  </numFmts>
  <fonts count="3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帳票 UDP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帳票 UDP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帳票 UDPゴシック"/>
      <family val="3"/>
      <charset val="128"/>
    </font>
    <font>
      <sz val="12"/>
      <color rgb="FF000000"/>
      <name val="帳票 UDPゴシック"/>
      <family val="3"/>
      <charset val="128"/>
    </font>
    <font>
      <sz val="10"/>
      <color rgb="FF000000"/>
      <name val="帳票 UDPゴシック"/>
      <family val="3"/>
      <charset val="128"/>
    </font>
    <font>
      <sz val="6"/>
      <color rgb="FF000000"/>
      <name val="帳票 UDPゴシック"/>
      <family val="3"/>
      <charset val="128"/>
    </font>
    <font>
      <sz val="6"/>
      <name val="ＭＳ Ｐゴシック"/>
      <family val="2"/>
      <charset val="128"/>
    </font>
    <font>
      <sz val="9"/>
      <color rgb="FF000000"/>
      <name val="帳票 UDPゴシック"/>
      <family val="3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ＭＳ ゴシック"/>
      <family val="2"/>
      <charset val="128"/>
    </font>
    <font>
      <sz val="11"/>
      <color theme="1"/>
      <name val="帳票 UDPゴシック"/>
      <family val="3"/>
      <charset val="128"/>
    </font>
    <font>
      <sz val="11"/>
      <name val="BIZ UDPゴシック"/>
      <family val="3"/>
      <charset val="128"/>
    </font>
    <font>
      <sz val="11"/>
      <color theme="9" tint="-0.499984740745262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6" fillId="3" borderId="0" xfId="2" applyFont="1" applyFill="1">
      <alignment vertical="center"/>
    </xf>
    <xf numFmtId="0" fontId="2" fillId="3" borderId="0" xfId="2" applyFont="1" applyFill="1" applyAlignment="1">
      <alignment horizontal="left" vertical="center"/>
    </xf>
    <xf numFmtId="0" fontId="6" fillId="0" borderId="0" xfId="2" applyFont="1">
      <alignment vertical="center"/>
    </xf>
    <xf numFmtId="0" fontId="7" fillId="3" borderId="0" xfId="2" applyFont="1" applyFill="1" applyAlignment="1">
      <alignment horizontal="left" vertical="center"/>
    </xf>
    <xf numFmtId="0" fontId="8" fillId="3" borderId="1" xfId="2" applyFont="1" applyFill="1" applyBorder="1" applyAlignment="1">
      <alignment horizontal="center" vertical="center" wrapText="1"/>
    </xf>
    <xf numFmtId="176" fontId="12" fillId="0" borderId="1" xfId="2" applyNumberFormat="1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left" vertical="center" shrinkToFit="1"/>
    </xf>
    <xf numFmtId="38" fontId="12" fillId="0" borderId="1" xfId="1" applyFont="1" applyFill="1" applyBorder="1" applyAlignment="1">
      <alignment horizontal="right" vertical="center" shrinkToFit="1"/>
    </xf>
    <xf numFmtId="56" fontId="12" fillId="0" borderId="1" xfId="2" applyNumberFormat="1" applyFont="1" applyBorder="1" applyAlignment="1">
      <alignment horizontal="center" vertical="center" shrinkToFit="1"/>
    </xf>
    <xf numFmtId="176" fontId="8" fillId="4" borderId="1" xfId="2" applyNumberFormat="1" applyFont="1" applyFill="1" applyBorder="1" applyAlignment="1">
      <alignment horizontal="center" vertical="center" shrinkToFit="1"/>
    </xf>
    <xf numFmtId="0" fontId="8" fillId="4" borderId="1" xfId="2" applyFont="1" applyFill="1" applyBorder="1" applyAlignment="1">
      <alignment horizontal="center" vertical="center" shrinkToFit="1"/>
    </xf>
    <xf numFmtId="0" fontId="8" fillId="4" borderId="1" xfId="2" applyFont="1" applyFill="1" applyBorder="1" applyAlignment="1">
      <alignment horizontal="left" vertical="center" shrinkToFit="1"/>
    </xf>
    <xf numFmtId="38" fontId="8" fillId="4" borderId="1" xfId="1" applyFont="1" applyFill="1" applyBorder="1" applyAlignment="1">
      <alignment horizontal="right" vertical="center" shrinkToFit="1"/>
    </xf>
    <xf numFmtId="176" fontId="8" fillId="4" borderId="4" xfId="2" applyNumberFormat="1" applyFont="1" applyFill="1" applyBorder="1" applyAlignment="1">
      <alignment horizontal="center" vertical="center" shrinkToFit="1"/>
    </xf>
    <xf numFmtId="0" fontId="8" fillId="4" borderId="4" xfId="2" applyFont="1" applyFill="1" applyBorder="1" applyAlignment="1">
      <alignment horizontal="center" vertical="center" shrinkToFit="1"/>
    </xf>
    <xf numFmtId="0" fontId="8" fillId="4" borderId="4" xfId="2" applyFont="1" applyFill="1" applyBorder="1" applyAlignment="1">
      <alignment horizontal="left" vertical="center" shrinkToFit="1"/>
    </xf>
    <xf numFmtId="38" fontId="8" fillId="4" borderId="4" xfId="1" applyFont="1" applyFill="1" applyBorder="1" applyAlignment="1">
      <alignment horizontal="right" vertical="center" shrinkToFit="1"/>
    </xf>
    <xf numFmtId="38" fontId="8" fillId="3" borderId="3" xfId="1" applyFont="1" applyFill="1" applyBorder="1" applyAlignment="1">
      <alignment horizontal="right" vertical="center" shrinkToFit="1"/>
    </xf>
    <xf numFmtId="0" fontId="8" fillId="3" borderId="0" xfId="2" applyFont="1" applyFill="1" applyAlignment="1">
      <alignment horizontal="center" vertical="center" shrinkToFit="1"/>
    </xf>
    <xf numFmtId="0" fontId="8" fillId="3" borderId="0" xfId="2" applyFont="1" applyFill="1" applyAlignment="1">
      <alignment horizontal="right" vertical="center" shrinkToFit="1"/>
    </xf>
    <xf numFmtId="38" fontId="8" fillId="3" borderId="0" xfId="1" applyFont="1" applyFill="1" applyBorder="1" applyAlignment="1">
      <alignment horizontal="right" vertical="center" shrinkToFit="1"/>
    </xf>
    <xf numFmtId="49" fontId="8" fillId="3" borderId="0" xfId="2" applyNumberFormat="1" applyFont="1" applyFill="1" applyAlignment="1">
      <alignment horizontal="left" vertical="center" shrinkToFit="1"/>
    </xf>
    <xf numFmtId="0" fontId="8" fillId="3" borderId="0" xfId="2" applyFont="1" applyFill="1" applyAlignment="1">
      <alignment horizontal="left" vertical="center" shrinkToFit="1"/>
    </xf>
    <xf numFmtId="0" fontId="8" fillId="3" borderId="0" xfId="2" applyFont="1" applyFill="1" applyAlignment="1">
      <alignment horizontal="center" vertical="top" wrapText="1"/>
    </xf>
    <xf numFmtId="0" fontId="8" fillId="3" borderId="0" xfId="2" applyFont="1" applyFill="1" applyAlignment="1">
      <alignment horizontal="right" vertical="center" wrapText="1"/>
    </xf>
    <xf numFmtId="38" fontId="8" fillId="3" borderId="0" xfId="2" applyNumberFormat="1" applyFont="1" applyFill="1" applyAlignment="1">
      <alignment horizontal="right" vertical="center" wrapText="1"/>
    </xf>
    <xf numFmtId="38" fontId="8" fillId="3" borderId="0" xfId="2" applyNumberFormat="1" applyFont="1" applyFill="1" applyAlignment="1">
      <alignment horizontal="left" vertical="center" wrapText="1"/>
    </xf>
    <xf numFmtId="0" fontId="8" fillId="3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left" vertical="center" wrapText="1"/>
    </xf>
    <xf numFmtId="0" fontId="14" fillId="3" borderId="0" xfId="3" applyFont="1" applyFill="1">
      <alignment vertical="center"/>
    </xf>
    <xf numFmtId="49" fontId="14" fillId="3" borderId="0" xfId="3" applyNumberFormat="1" applyFont="1" applyFill="1" applyAlignment="1">
      <alignment horizontal="center" vertical="center"/>
    </xf>
    <xf numFmtId="0" fontId="6" fillId="3" borderId="0" xfId="3" applyFont="1" applyFill="1" applyAlignment="1">
      <alignment vertical="center" shrinkToFit="1"/>
    </xf>
    <xf numFmtId="38" fontId="6" fillId="3" borderId="1" xfId="1" applyFont="1" applyFill="1" applyBorder="1" applyAlignment="1">
      <alignment vertical="center" shrinkToFit="1"/>
    </xf>
    <xf numFmtId="0" fontId="6" fillId="3" borderId="1" xfId="2" applyFont="1" applyFill="1" applyBorder="1" applyAlignment="1">
      <alignment vertical="center" shrinkToFit="1"/>
    </xf>
    <xf numFmtId="38" fontId="6" fillId="3" borderId="0" xfId="1" applyFont="1" applyFill="1">
      <alignment vertical="center"/>
    </xf>
    <xf numFmtId="0" fontId="8" fillId="3" borderId="1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shrinkToFit="1"/>
    </xf>
    <xf numFmtId="0" fontId="8" fillId="3" borderId="5" xfId="2" applyFont="1" applyFill="1" applyBorder="1" applyAlignment="1">
      <alignment horizontal="center" vertical="center" shrinkToFit="1"/>
    </xf>
    <xf numFmtId="0" fontId="8" fillId="3" borderId="6" xfId="2" applyFont="1" applyFill="1" applyBorder="1" applyAlignment="1">
      <alignment horizontal="center" vertical="center" shrinkToFit="1"/>
    </xf>
    <xf numFmtId="0" fontId="8" fillId="3" borderId="7" xfId="2" applyFont="1" applyFill="1" applyBorder="1" applyAlignment="1">
      <alignment horizontal="center" vertical="center" shrinkToFit="1"/>
    </xf>
    <xf numFmtId="0" fontId="6" fillId="3" borderId="8" xfId="3" applyFont="1" applyFill="1" applyBorder="1" applyAlignment="1">
      <alignment horizontal="center" vertical="center" shrinkToFit="1"/>
    </xf>
    <xf numFmtId="0" fontId="6" fillId="3" borderId="9" xfId="3" applyFont="1" applyFill="1" applyBorder="1" applyAlignment="1">
      <alignment horizontal="center" vertical="center" shrinkToFit="1"/>
    </xf>
    <xf numFmtId="0" fontId="6" fillId="3" borderId="10" xfId="3" applyFont="1" applyFill="1" applyBorder="1" applyAlignment="1">
      <alignment horizontal="center" vertical="center" shrinkToFit="1"/>
    </xf>
    <xf numFmtId="0" fontId="6" fillId="3" borderId="1" xfId="2" applyFont="1" applyFill="1" applyBorder="1" applyAlignment="1">
      <alignment horizontal="center" vertical="center" shrinkToFit="1"/>
    </xf>
    <xf numFmtId="0" fontId="7" fillId="3" borderId="0" xfId="2" applyFont="1" applyFill="1" applyAlignment="1">
      <alignment horizontal="center" vertical="center" wrapText="1"/>
    </xf>
    <xf numFmtId="0" fontId="6" fillId="3" borderId="0" xfId="2" applyFont="1" applyFill="1">
      <alignment vertical="center"/>
    </xf>
    <xf numFmtId="0" fontId="8" fillId="3" borderId="1" xfId="2" applyFont="1" applyFill="1" applyBorder="1" applyAlignment="1">
      <alignment horizontal="center" vertical="center" textRotation="255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/>
    <xf numFmtId="0" fontId="20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20" fillId="0" borderId="0" xfId="4" applyFont="1">
      <alignment vertical="center"/>
    </xf>
    <xf numFmtId="0" fontId="22" fillId="0" borderId="0" xfId="4" applyFont="1" applyAlignment="1">
      <alignment horizontal="center" vertical="center"/>
    </xf>
    <xf numFmtId="0" fontId="23" fillId="0" borderId="0" xfId="4" applyFont="1">
      <alignment vertical="center"/>
    </xf>
    <xf numFmtId="0" fontId="24" fillId="5" borderId="2" xfId="4" applyFont="1" applyFill="1" applyBorder="1" applyAlignment="1">
      <alignment horizontal="center" vertical="center" textRotation="255" wrapText="1"/>
    </xf>
    <xf numFmtId="0" fontId="25" fillId="5" borderId="2" xfId="4" applyFont="1" applyFill="1" applyBorder="1" applyAlignment="1">
      <alignment horizontal="center" vertical="center" textRotation="255" wrapText="1"/>
    </xf>
    <xf numFmtId="0" fontId="25" fillId="5" borderId="11" xfId="4" applyFont="1" applyFill="1" applyBorder="1" applyAlignment="1">
      <alignment horizontal="center" vertical="center" wrapText="1"/>
    </xf>
    <xf numFmtId="0" fontId="25" fillId="5" borderId="12" xfId="4" applyFont="1" applyFill="1" applyBorder="1" applyAlignment="1">
      <alignment horizontal="center" vertical="center" wrapText="1"/>
    </xf>
    <xf numFmtId="0" fontId="25" fillId="5" borderId="13" xfId="4" applyFont="1" applyFill="1" applyBorder="1" applyAlignment="1">
      <alignment horizontal="center" vertical="center" wrapText="1"/>
    </xf>
    <xf numFmtId="0" fontId="25" fillId="5" borderId="14" xfId="4" applyFont="1" applyFill="1" applyBorder="1" applyAlignment="1">
      <alignment horizontal="center" vertical="center" wrapText="1"/>
    </xf>
    <xf numFmtId="0" fontId="25" fillId="5" borderId="15" xfId="4" applyFont="1" applyFill="1" applyBorder="1" applyAlignment="1">
      <alignment horizontal="center" vertical="center" wrapText="1"/>
    </xf>
    <xf numFmtId="0" fontId="24" fillId="5" borderId="2" xfId="4" applyFont="1" applyFill="1" applyBorder="1" applyAlignment="1">
      <alignment horizontal="center" vertical="center"/>
    </xf>
    <xf numFmtId="0" fontId="24" fillId="0" borderId="0" xfId="4" applyFont="1">
      <alignment vertical="center"/>
    </xf>
    <xf numFmtId="0" fontId="24" fillId="5" borderId="16" xfId="4" applyFont="1" applyFill="1" applyBorder="1" applyAlignment="1">
      <alignment horizontal="center" vertical="center" textRotation="255" wrapText="1"/>
    </xf>
    <xf numFmtId="0" fontId="25" fillId="5" borderId="16" xfId="4" applyFont="1" applyFill="1" applyBorder="1" applyAlignment="1">
      <alignment horizontal="center" vertical="center" textRotation="255" wrapText="1"/>
    </xf>
    <xf numFmtId="0" fontId="25" fillId="5" borderId="17" xfId="4" applyFont="1" applyFill="1" applyBorder="1" applyAlignment="1">
      <alignment horizontal="center" vertical="center" wrapText="1"/>
    </xf>
    <xf numFmtId="0" fontId="25" fillId="5" borderId="18" xfId="4" applyFont="1" applyFill="1" applyBorder="1" applyAlignment="1">
      <alignment horizontal="center" vertical="center" wrapText="1"/>
    </xf>
    <xf numFmtId="0" fontId="25" fillId="5" borderId="0" xfId="4" applyFont="1" applyFill="1" applyAlignment="1">
      <alignment horizontal="center" vertical="center" wrapText="1"/>
    </xf>
    <xf numFmtId="0" fontId="24" fillId="5" borderId="16" xfId="4" applyFont="1" applyFill="1" applyBorder="1" applyAlignment="1">
      <alignment horizontal="center" vertical="center"/>
    </xf>
    <xf numFmtId="0" fontId="25" fillId="5" borderId="19" xfId="4" applyFont="1" applyFill="1" applyBorder="1" applyAlignment="1">
      <alignment horizontal="center" vertical="center" textRotation="255"/>
    </xf>
    <xf numFmtId="0" fontId="25" fillId="5" borderId="20" xfId="4" applyFont="1" applyFill="1" applyBorder="1" applyAlignment="1">
      <alignment horizontal="center" vertical="center" textRotation="255"/>
    </xf>
    <xf numFmtId="0" fontId="25" fillId="5" borderId="21" xfId="4" applyFont="1" applyFill="1" applyBorder="1" applyAlignment="1">
      <alignment horizontal="center" vertical="center" textRotation="255" wrapText="1"/>
    </xf>
    <xf numFmtId="0" fontId="25" fillId="5" borderId="19" xfId="4" applyFont="1" applyFill="1" applyBorder="1" applyAlignment="1">
      <alignment horizontal="center" vertical="center" wrapText="1"/>
    </xf>
    <xf numFmtId="0" fontId="25" fillId="5" borderId="22" xfId="4" applyFont="1" applyFill="1" applyBorder="1" applyAlignment="1">
      <alignment horizontal="center" vertical="center" wrapText="1"/>
    </xf>
    <xf numFmtId="0" fontId="25" fillId="5" borderId="20" xfId="4" applyFont="1" applyFill="1" applyBorder="1" applyAlignment="1">
      <alignment horizontal="center" vertical="center" wrapText="1"/>
    </xf>
    <xf numFmtId="0" fontId="25" fillId="5" borderId="19" xfId="4" applyFont="1" applyFill="1" applyBorder="1" applyAlignment="1">
      <alignment horizontal="center" vertical="center" textRotation="255" wrapText="1"/>
    </xf>
    <xf numFmtId="0" fontId="25" fillId="5" borderId="20" xfId="4" applyFont="1" applyFill="1" applyBorder="1" applyAlignment="1">
      <alignment horizontal="center" vertical="center" textRotation="255" wrapText="1"/>
    </xf>
    <xf numFmtId="0" fontId="25" fillId="5" borderId="17" xfId="4" applyFont="1" applyFill="1" applyBorder="1" applyAlignment="1">
      <alignment horizontal="center" vertical="center" textRotation="255"/>
    </xf>
    <xf numFmtId="0" fontId="25" fillId="5" borderId="18" xfId="4" applyFont="1" applyFill="1" applyBorder="1" applyAlignment="1">
      <alignment horizontal="center" vertical="center" textRotation="255"/>
    </xf>
    <xf numFmtId="0" fontId="25" fillId="5" borderId="17" xfId="4" applyFont="1" applyFill="1" applyBorder="1" applyAlignment="1">
      <alignment horizontal="center" vertical="center" textRotation="255" wrapText="1"/>
    </xf>
    <xf numFmtId="0" fontId="25" fillId="5" borderId="18" xfId="4" applyFont="1" applyFill="1" applyBorder="1" applyAlignment="1">
      <alignment horizontal="center" vertical="center" textRotation="255" wrapText="1"/>
    </xf>
    <xf numFmtId="0" fontId="25" fillId="5" borderId="23" xfId="4" applyFont="1" applyFill="1" applyBorder="1" applyAlignment="1">
      <alignment horizontal="center" vertical="center" textRotation="255" wrapText="1"/>
    </xf>
    <xf numFmtId="0" fontId="25" fillId="5" borderId="24" xfId="4" applyFont="1" applyFill="1" applyBorder="1" applyAlignment="1">
      <alignment horizontal="center" vertical="center" textRotation="255" wrapText="1"/>
    </xf>
    <xf numFmtId="0" fontId="25" fillId="5" borderId="25" xfId="4" applyFont="1" applyFill="1" applyBorder="1" applyAlignment="1">
      <alignment horizontal="center" vertical="center" textRotation="255" wrapText="1"/>
    </xf>
    <xf numFmtId="0" fontId="25" fillId="5" borderId="26" xfId="4" applyFont="1" applyFill="1" applyBorder="1" applyAlignment="1">
      <alignment horizontal="center" vertical="center" textRotation="255" wrapText="1"/>
    </xf>
    <xf numFmtId="0" fontId="25" fillId="5" borderId="23" xfId="4" applyFont="1" applyFill="1" applyBorder="1" applyAlignment="1">
      <alignment horizontal="center" vertical="center" wrapText="1"/>
    </xf>
    <xf numFmtId="0" fontId="25" fillId="5" borderId="24" xfId="4" applyFont="1" applyFill="1" applyBorder="1" applyAlignment="1">
      <alignment horizontal="center" vertical="center" wrapText="1"/>
    </xf>
    <xf numFmtId="0" fontId="25" fillId="5" borderId="16" xfId="4" applyFont="1" applyFill="1" applyBorder="1" applyAlignment="1">
      <alignment horizontal="center" vertical="center" textRotation="255" wrapText="1"/>
    </xf>
    <xf numFmtId="0" fontId="24" fillId="5" borderId="3" xfId="4" applyFont="1" applyFill="1" applyBorder="1" applyAlignment="1">
      <alignment horizontal="center" vertical="center" wrapText="1"/>
    </xf>
    <xf numFmtId="0" fontId="24" fillId="5" borderId="27" xfId="4" applyFont="1" applyFill="1" applyBorder="1" applyAlignment="1">
      <alignment horizontal="center" vertical="center" wrapText="1"/>
    </xf>
    <xf numFmtId="0" fontId="24" fillId="5" borderId="28" xfId="4" applyFont="1" applyFill="1" applyBorder="1" applyAlignment="1">
      <alignment horizontal="center" vertical="center" wrapText="1"/>
    </xf>
    <xf numFmtId="0" fontId="24" fillId="5" borderId="3" xfId="4" applyFont="1" applyFill="1" applyBorder="1" applyAlignment="1">
      <alignment horizontal="center" vertical="center"/>
    </xf>
    <xf numFmtId="0" fontId="26" fillId="0" borderId="1" xfId="4" applyFont="1" applyBorder="1" applyAlignment="1">
      <alignment horizontal="center" vertical="center" textRotation="255" shrinkToFit="1"/>
    </xf>
    <xf numFmtId="0" fontId="26" fillId="4" borderId="1" xfId="4" applyFont="1" applyFill="1" applyBorder="1" applyAlignment="1">
      <alignment horizontal="center" vertical="center" textRotation="255" shrinkToFit="1"/>
    </xf>
    <xf numFmtId="0" fontId="26" fillId="4" borderId="1" xfId="4" applyFont="1" applyFill="1" applyBorder="1" applyAlignment="1">
      <alignment horizontal="center" vertical="center" wrapText="1"/>
    </xf>
    <xf numFmtId="177" fontId="26" fillId="4" borderId="1" xfId="5" applyNumberFormat="1" applyFont="1" applyFill="1" applyBorder="1" applyAlignment="1">
      <alignment horizontal="center" vertical="center"/>
    </xf>
    <xf numFmtId="177" fontId="26" fillId="0" borderId="1" xfId="5" applyNumberFormat="1" applyFont="1" applyBorder="1" applyAlignment="1">
      <alignment horizontal="center" vertical="center"/>
    </xf>
    <xf numFmtId="38" fontId="26" fillId="4" borderId="1" xfId="5" applyFont="1" applyFill="1" applyBorder="1" applyAlignment="1">
      <alignment horizontal="center" vertical="center"/>
    </xf>
    <xf numFmtId="38" fontId="26" fillId="0" borderId="1" xfId="5" applyFont="1" applyBorder="1" applyAlignment="1">
      <alignment vertical="center"/>
    </xf>
    <xf numFmtId="38" fontId="26" fillId="4" borderId="1" xfId="5" applyFont="1" applyFill="1" applyBorder="1" applyAlignment="1">
      <alignment vertical="center"/>
    </xf>
    <xf numFmtId="0" fontId="26" fillId="0" borderId="1" xfId="4" applyFont="1" applyBorder="1">
      <alignment vertical="center"/>
    </xf>
    <xf numFmtId="0" fontId="27" fillId="0" borderId="0" xfId="4" applyFont="1">
      <alignment vertical="center"/>
    </xf>
    <xf numFmtId="0" fontId="28" fillId="3" borderId="29" xfId="4" applyFont="1" applyFill="1" applyBorder="1" applyAlignment="1">
      <alignment vertical="top"/>
    </xf>
    <xf numFmtId="0" fontId="28" fillId="3" borderId="29" xfId="4" applyFont="1" applyFill="1" applyBorder="1" applyAlignment="1">
      <alignment vertical="top" wrapText="1"/>
    </xf>
    <xf numFmtId="0" fontId="28" fillId="3" borderId="0" xfId="4" applyFont="1" applyFill="1" applyAlignment="1">
      <alignment vertical="top"/>
    </xf>
    <xf numFmtId="0" fontId="28" fillId="3" borderId="0" xfId="4" applyFont="1" applyFill="1">
      <alignment vertical="center"/>
    </xf>
    <xf numFmtId="0" fontId="29" fillId="0" borderId="0" xfId="4" applyFont="1">
      <alignment vertical="center"/>
    </xf>
  </cellXfs>
  <cellStyles count="6">
    <cellStyle name="桁区切り" xfId="1" builtinId="6"/>
    <cellStyle name="桁区切り 2 3" xfId="5" xr:uid="{9B5C79EA-403F-43C6-BE0E-D5D1EB1A5231}"/>
    <cellStyle name="標準" xfId="0" builtinId="0"/>
    <cellStyle name="標準 3 2" xfId="2" xr:uid="{B143147E-0551-4E1D-B13B-0506F7BD35D3}"/>
    <cellStyle name="標準 4 3" xfId="4" xr:uid="{B7B19933-9405-4533-8800-C076E1CFA2F7}"/>
    <cellStyle name="標準 6" xfId="3" xr:uid="{6ED01480-98A0-41C8-A6D6-CD37FBFDE6BD}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F70B-D4B8-4EAB-8841-FF3CFEE3CE5A}">
  <sheetPr codeName="Sheet10">
    <pageSetUpPr fitToPage="1"/>
  </sheetPr>
  <dimension ref="A1:P48"/>
  <sheetViews>
    <sheetView tabSelected="1" view="pageBreakPreview" zoomScaleNormal="100" zoomScaleSheetLayoutView="100" workbookViewId="0">
      <selection activeCell="G19" sqref="G19"/>
    </sheetView>
  </sheetViews>
  <sheetFormatPr defaultColWidth="9" defaultRowHeight="12"/>
  <cols>
    <col min="1" max="1" width="9" style="7"/>
    <col min="2" max="2" width="8.25" style="7" customWidth="1"/>
    <col min="3" max="3" width="3.875" style="7" customWidth="1"/>
    <col min="4" max="4" width="35" style="7" customWidth="1"/>
    <col min="5" max="15" width="12.5" style="7" customWidth="1"/>
    <col min="16" max="16384" width="9" style="7"/>
  </cols>
  <sheetData>
    <row r="1" spans="1:16" s="1" customFormat="1" ht="19.5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</row>
    <row r="2" spans="1:16" s="1" customFormat="1" ht="19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/>
    </row>
    <row r="3" spans="1:16" ht="13.5">
      <c r="A3" s="5"/>
      <c r="B3" s="6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4.25" customHeight="1">
      <c r="A4" s="5"/>
      <c r="B4" s="50" t="s">
        <v>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"/>
    </row>
    <row r="5" spans="1:16" ht="14.25">
      <c r="A5" s="5"/>
      <c r="B5" s="8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24.95" customHeight="1">
      <c r="A6" s="5"/>
      <c r="B6" s="41" t="s">
        <v>3</v>
      </c>
      <c r="C6" s="52" t="s">
        <v>4</v>
      </c>
      <c r="D6" s="41" t="s">
        <v>5</v>
      </c>
      <c r="E6" s="53" t="s">
        <v>6</v>
      </c>
      <c r="F6" s="53" t="s">
        <v>7</v>
      </c>
      <c r="G6" s="41" t="s">
        <v>8</v>
      </c>
      <c r="H6" s="41" t="s">
        <v>9</v>
      </c>
      <c r="I6" s="41"/>
      <c r="J6" s="41"/>
      <c r="K6" s="41"/>
      <c r="L6" s="41" t="s">
        <v>10</v>
      </c>
      <c r="M6" s="41" t="s">
        <v>11</v>
      </c>
      <c r="N6" s="41" t="s">
        <v>12</v>
      </c>
      <c r="O6" s="41" t="s">
        <v>13</v>
      </c>
      <c r="P6" s="5"/>
    </row>
    <row r="7" spans="1:16" ht="30" customHeight="1">
      <c r="A7" s="5"/>
      <c r="B7" s="41"/>
      <c r="C7" s="52"/>
      <c r="D7" s="41"/>
      <c r="E7" s="54"/>
      <c r="F7" s="54"/>
      <c r="G7" s="41"/>
      <c r="H7" s="9" t="s">
        <v>14</v>
      </c>
      <c r="I7" s="9" t="s">
        <v>15</v>
      </c>
      <c r="J7" s="9" t="s">
        <v>16</v>
      </c>
      <c r="K7" s="9" t="s">
        <v>17</v>
      </c>
      <c r="L7" s="41"/>
      <c r="M7" s="41"/>
      <c r="N7" s="41"/>
      <c r="O7" s="41"/>
      <c r="P7" s="5"/>
    </row>
    <row r="8" spans="1:16" ht="20.100000000000001" customHeight="1">
      <c r="A8" s="5"/>
      <c r="B8" s="10">
        <v>45839</v>
      </c>
      <c r="C8" s="11"/>
      <c r="D8" s="12" t="s">
        <v>18</v>
      </c>
      <c r="E8" s="13"/>
      <c r="F8" s="13">
        <v>180000</v>
      </c>
      <c r="G8" s="13"/>
      <c r="H8" s="13"/>
      <c r="I8" s="13"/>
      <c r="J8" s="13"/>
      <c r="K8" s="13"/>
      <c r="L8" s="13" t="s">
        <v>19</v>
      </c>
      <c r="M8" s="12"/>
      <c r="N8" s="11"/>
      <c r="O8" s="12"/>
      <c r="P8" s="5"/>
    </row>
    <row r="9" spans="1:16" ht="20.100000000000001" customHeight="1">
      <c r="A9" s="5"/>
      <c r="B9" s="10">
        <v>45839</v>
      </c>
      <c r="C9" s="11"/>
      <c r="D9" s="12" t="s">
        <v>20</v>
      </c>
      <c r="E9" s="13"/>
      <c r="F9" s="13">
        <v>120000</v>
      </c>
      <c r="G9" s="13"/>
      <c r="H9" s="13"/>
      <c r="I9" s="13"/>
      <c r="J9" s="13"/>
      <c r="K9" s="13"/>
      <c r="L9" s="13" t="s">
        <v>19</v>
      </c>
      <c r="M9" s="12"/>
      <c r="N9" s="11"/>
      <c r="O9" s="12"/>
      <c r="P9" s="5"/>
    </row>
    <row r="10" spans="1:16" ht="20.100000000000001" customHeight="1">
      <c r="A10" s="5"/>
      <c r="B10" s="10">
        <v>45840</v>
      </c>
      <c r="C10" s="11" t="s">
        <v>21</v>
      </c>
      <c r="D10" s="12" t="s">
        <v>22</v>
      </c>
      <c r="E10" s="13"/>
      <c r="F10" s="13"/>
      <c r="G10" s="13"/>
      <c r="H10" s="13"/>
      <c r="I10" s="13"/>
      <c r="J10" s="13">
        <v>46500</v>
      </c>
      <c r="K10" s="13"/>
      <c r="L10" s="13" t="s">
        <v>19</v>
      </c>
      <c r="M10" s="11" t="s">
        <v>23</v>
      </c>
      <c r="N10" s="14">
        <v>45840</v>
      </c>
      <c r="O10" s="12"/>
      <c r="P10" s="5"/>
    </row>
    <row r="11" spans="1:16" ht="20.100000000000001" customHeight="1">
      <c r="A11" s="5"/>
      <c r="B11" s="10">
        <v>45843</v>
      </c>
      <c r="C11" s="11" t="s">
        <v>21</v>
      </c>
      <c r="D11" s="12" t="s">
        <v>24</v>
      </c>
      <c r="E11" s="13"/>
      <c r="F11" s="13"/>
      <c r="G11" s="13"/>
      <c r="H11" s="13"/>
      <c r="I11" s="13"/>
      <c r="J11" s="13">
        <v>172000</v>
      </c>
      <c r="K11" s="13"/>
      <c r="L11" s="13" t="s">
        <v>19</v>
      </c>
      <c r="M11" s="11" t="s">
        <v>21</v>
      </c>
      <c r="N11" s="14">
        <v>45843</v>
      </c>
      <c r="O11" s="12"/>
      <c r="P11" s="5"/>
    </row>
    <row r="12" spans="1:16" ht="20.100000000000001" customHeight="1">
      <c r="A12" s="5"/>
      <c r="B12" s="10">
        <v>45848</v>
      </c>
      <c r="C12" s="11" t="s">
        <v>21</v>
      </c>
      <c r="D12" s="12" t="s">
        <v>25</v>
      </c>
      <c r="E12" s="13"/>
      <c r="F12" s="13"/>
      <c r="G12" s="13"/>
      <c r="H12" s="13">
        <v>50000</v>
      </c>
      <c r="I12" s="13"/>
      <c r="J12" s="13"/>
      <c r="K12" s="13"/>
      <c r="L12" s="13" t="s">
        <v>19</v>
      </c>
      <c r="M12" s="11" t="s">
        <v>26</v>
      </c>
      <c r="N12" s="14">
        <v>45848</v>
      </c>
      <c r="O12" s="12"/>
      <c r="P12" s="5"/>
    </row>
    <row r="13" spans="1:16" ht="20.100000000000001" customHeight="1">
      <c r="A13" s="5"/>
      <c r="B13" s="10">
        <v>45894</v>
      </c>
      <c r="C13" s="11"/>
      <c r="D13" s="12" t="s">
        <v>27</v>
      </c>
      <c r="E13" s="13">
        <v>120000</v>
      </c>
      <c r="F13" s="13"/>
      <c r="G13" s="13"/>
      <c r="H13" s="13"/>
      <c r="I13" s="13"/>
      <c r="J13" s="13"/>
      <c r="K13" s="13"/>
      <c r="L13" s="13" t="s">
        <v>19</v>
      </c>
      <c r="M13" s="11"/>
      <c r="N13" s="11"/>
      <c r="O13" s="12"/>
      <c r="P13" s="5"/>
    </row>
    <row r="14" spans="1:16" ht="20.100000000000001" customHeight="1">
      <c r="A14" s="5"/>
      <c r="B14" s="10">
        <v>45899</v>
      </c>
      <c r="C14" s="11" t="s">
        <v>28</v>
      </c>
      <c r="D14" s="12" t="s">
        <v>29</v>
      </c>
      <c r="E14" s="13"/>
      <c r="F14" s="13"/>
      <c r="G14" s="13"/>
      <c r="H14" s="13"/>
      <c r="I14" s="13"/>
      <c r="J14" s="13"/>
      <c r="K14" s="13">
        <v>240123</v>
      </c>
      <c r="L14" s="13">
        <v>120000</v>
      </c>
      <c r="M14" s="11" t="s">
        <v>30</v>
      </c>
      <c r="N14" s="14">
        <v>45899</v>
      </c>
      <c r="O14" s="12" t="s">
        <v>31</v>
      </c>
      <c r="P14" s="5"/>
    </row>
    <row r="15" spans="1:16" ht="20.100000000000001" customHeight="1">
      <c r="A15" s="5"/>
      <c r="B15" s="10">
        <v>45992</v>
      </c>
      <c r="C15" s="11"/>
      <c r="D15" s="12" t="s">
        <v>32</v>
      </c>
      <c r="E15" s="13"/>
      <c r="F15" s="13"/>
      <c r="G15" s="13">
        <v>1200000</v>
      </c>
      <c r="H15" s="13"/>
      <c r="I15" s="13"/>
      <c r="J15" s="13"/>
      <c r="K15" s="13"/>
      <c r="L15" s="13" t="s">
        <v>19</v>
      </c>
      <c r="M15" s="11"/>
      <c r="N15" s="11"/>
      <c r="O15" s="12"/>
      <c r="P15" s="5"/>
    </row>
    <row r="16" spans="1:16" ht="20.100000000000001" customHeight="1">
      <c r="A16" s="5"/>
      <c r="B16" s="10">
        <v>46003</v>
      </c>
      <c r="C16" s="11" t="s">
        <v>23</v>
      </c>
      <c r="D16" s="12" t="s">
        <v>33</v>
      </c>
      <c r="E16" s="13"/>
      <c r="F16" s="13"/>
      <c r="G16" s="13"/>
      <c r="H16" s="13">
        <v>60000</v>
      </c>
      <c r="I16" s="13"/>
      <c r="J16" s="13"/>
      <c r="K16" s="13"/>
      <c r="L16" s="13" t="s">
        <v>19</v>
      </c>
      <c r="M16" s="11" t="s">
        <v>34</v>
      </c>
      <c r="N16" s="14">
        <v>45848</v>
      </c>
      <c r="O16" s="12"/>
      <c r="P16" s="5"/>
    </row>
    <row r="17" spans="1:16" ht="20.100000000000001" customHeight="1">
      <c r="A17" s="5"/>
      <c r="B17" s="10">
        <v>46003</v>
      </c>
      <c r="C17" s="11" t="s">
        <v>21</v>
      </c>
      <c r="D17" s="12" t="s">
        <v>35</v>
      </c>
      <c r="E17" s="13"/>
      <c r="F17" s="13"/>
      <c r="G17" s="13"/>
      <c r="H17" s="13">
        <v>160000</v>
      </c>
      <c r="I17" s="13"/>
      <c r="J17" s="13"/>
      <c r="K17" s="13"/>
      <c r="L17" s="13" t="s">
        <v>19</v>
      </c>
      <c r="M17" s="11" t="s">
        <v>36</v>
      </c>
      <c r="N17" s="11" t="s">
        <v>37</v>
      </c>
      <c r="O17" s="12"/>
      <c r="P17" s="5"/>
    </row>
    <row r="18" spans="1:16" ht="20.100000000000001" customHeight="1">
      <c r="A18" s="5"/>
      <c r="B18" s="10">
        <v>46003</v>
      </c>
      <c r="C18" s="11" t="s">
        <v>26</v>
      </c>
      <c r="D18" s="12" t="s">
        <v>38</v>
      </c>
      <c r="E18" s="13"/>
      <c r="F18" s="13"/>
      <c r="G18" s="13"/>
      <c r="H18" s="13">
        <v>885000</v>
      </c>
      <c r="I18" s="13"/>
      <c r="J18" s="13"/>
      <c r="K18" s="13"/>
      <c r="L18" s="13" t="s">
        <v>19</v>
      </c>
      <c r="M18" s="11" t="s">
        <v>28</v>
      </c>
      <c r="N18" s="11" t="s">
        <v>39</v>
      </c>
      <c r="O18" s="12"/>
      <c r="P18" s="5"/>
    </row>
    <row r="19" spans="1:16" ht="20.100000000000001" customHeight="1">
      <c r="A19" s="5"/>
      <c r="B19" s="10">
        <v>45713</v>
      </c>
      <c r="C19" s="11"/>
      <c r="D19" s="12" t="s">
        <v>40</v>
      </c>
      <c r="E19" s="13">
        <v>1302000</v>
      </c>
      <c r="F19" s="13"/>
      <c r="G19" s="13"/>
      <c r="H19" s="13"/>
      <c r="I19" s="13"/>
      <c r="J19" s="13"/>
      <c r="K19" s="13"/>
      <c r="L19" s="13" t="s">
        <v>19</v>
      </c>
      <c r="M19" s="11"/>
      <c r="N19" s="11"/>
      <c r="O19" s="12"/>
      <c r="P19" s="5"/>
    </row>
    <row r="20" spans="1:16" ht="20.100000000000001" customHeight="1">
      <c r="A20" s="5"/>
      <c r="B20" s="10">
        <v>45714</v>
      </c>
      <c r="C20" s="11" t="s">
        <v>21</v>
      </c>
      <c r="D20" s="12" t="s">
        <v>35</v>
      </c>
      <c r="E20" s="13"/>
      <c r="F20" s="13"/>
      <c r="G20" s="13"/>
      <c r="H20" s="13">
        <v>295000</v>
      </c>
      <c r="I20" s="13"/>
      <c r="J20" s="13"/>
      <c r="K20" s="13"/>
      <c r="L20" s="13" t="s">
        <v>19</v>
      </c>
      <c r="M20" s="11" t="s">
        <v>41</v>
      </c>
      <c r="N20" s="11" t="s">
        <v>42</v>
      </c>
      <c r="O20" s="12"/>
      <c r="P20" s="5"/>
    </row>
    <row r="21" spans="1:16" ht="20.100000000000001" customHeight="1">
      <c r="A21" s="5"/>
      <c r="B21" s="10">
        <v>45714</v>
      </c>
      <c r="C21" s="11" t="s">
        <v>26</v>
      </c>
      <c r="D21" s="12" t="s">
        <v>38</v>
      </c>
      <c r="E21" s="13"/>
      <c r="F21" s="13"/>
      <c r="G21" s="13"/>
      <c r="H21" s="13">
        <v>85000</v>
      </c>
      <c r="I21" s="13"/>
      <c r="J21" s="13"/>
      <c r="K21" s="13"/>
      <c r="L21" s="13" t="s">
        <v>19</v>
      </c>
      <c r="M21" s="11" t="s">
        <v>43</v>
      </c>
      <c r="N21" s="11" t="s">
        <v>44</v>
      </c>
      <c r="O21" s="12"/>
      <c r="P21" s="5"/>
    </row>
    <row r="22" spans="1:16" ht="20.100000000000001" customHeight="1">
      <c r="A22" s="5"/>
      <c r="B22" s="10">
        <v>45714</v>
      </c>
      <c r="C22" s="11"/>
      <c r="D22" s="12" t="s">
        <v>45</v>
      </c>
      <c r="E22" s="13"/>
      <c r="F22" s="13"/>
      <c r="G22" s="13">
        <v>-1200000</v>
      </c>
      <c r="H22" s="13"/>
      <c r="I22" s="13"/>
      <c r="J22" s="13"/>
      <c r="K22" s="13"/>
      <c r="L22" s="13" t="s">
        <v>19</v>
      </c>
      <c r="M22" s="11"/>
      <c r="N22" s="11"/>
      <c r="O22" s="12"/>
      <c r="P22" s="5"/>
    </row>
    <row r="23" spans="1:16" ht="20.100000000000001" customHeight="1">
      <c r="A23" s="5"/>
      <c r="B23" s="15"/>
      <c r="C23" s="16"/>
      <c r="D23" s="17"/>
      <c r="E23" s="18"/>
      <c r="F23" s="18"/>
      <c r="G23" s="18"/>
      <c r="H23" s="18"/>
      <c r="I23" s="18"/>
      <c r="J23" s="18"/>
      <c r="K23" s="18"/>
      <c r="L23" s="18"/>
      <c r="M23" s="17"/>
      <c r="N23" s="16"/>
      <c r="O23" s="17"/>
      <c r="P23" s="5"/>
    </row>
    <row r="24" spans="1:16" ht="20.100000000000001" customHeight="1">
      <c r="A24" s="5"/>
      <c r="B24" s="15"/>
      <c r="C24" s="16"/>
      <c r="D24" s="17"/>
      <c r="E24" s="18"/>
      <c r="F24" s="18"/>
      <c r="G24" s="18"/>
      <c r="H24" s="18"/>
      <c r="I24" s="18"/>
      <c r="J24" s="18"/>
      <c r="K24" s="18"/>
      <c r="L24" s="18"/>
      <c r="M24" s="17"/>
      <c r="N24" s="16"/>
      <c r="O24" s="17"/>
      <c r="P24" s="5"/>
    </row>
    <row r="25" spans="1:16" ht="20.100000000000001" customHeight="1">
      <c r="A25" s="5"/>
      <c r="B25" s="15"/>
      <c r="C25" s="16"/>
      <c r="D25" s="17"/>
      <c r="E25" s="18"/>
      <c r="F25" s="18"/>
      <c r="G25" s="18"/>
      <c r="H25" s="18"/>
      <c r="I25" s="18"/>
      <c r="J25" s="18"/>
      <c r="K25" s="18"/>
      <c r="L25" s="18"/>
      <c r="M25" s="17"/>
      <c r="N25" s="16"/>
      <c r="O25" s="17"/>
      <c r="P25" s="5"/>
    </row>
    <row r="26" spans="1:16" ht="20.100000000000001" customHeight="1">
      <c r="A26" s="5"/>
      <c r="B26" s="15"/>
      <c r="C26" s="16"/>
      <c r="D26" s="17"/>
      <c r="E26" s="18"/>
      <c r="F26" s="18"/>
      <c r="G26" s="18"/>
      <c r="H26" s="18"/>
      <c r="I26" s="18"/>
      <c r="J26" s="18"/>
      <c r="K26" s="18"/>
      <c r="L26" s="18"/>
      <c r="M26" s="17"/>
      <c r="N26" s="16"/>
      <c r="O26" s="17"/>
      <c r="P26" s="5"/>
    </row>
    <row r="27" spans="1:16" ht="20.100000000000001" customHeight="1">
      <c r="A27" s="5"/>
      <c r="B27" s="15"/>
      <c r="C27" s="16"/>
      <c r="D27" s="17"/>
      <c r="E27" s="18"/>
      <c r="F27" s="18"/>
      <c r="G27" s="18"/>
      <c r="H27" s="18"/>
      <c r="I27" s="18"/>
      <c r="J27" s="18"/>
      <c r="K27" s="18"/>
      <c r="L27" s="18"/>
      <c r="M27" s="17"/>
      <c r="N27" s="16"/>
      <c r="O27" s="17"/>
      <c r="P27" s="5"/>
    </row>
    <row r="28" spans="1:16" ht="23.1" customHeight="1" thickBot="1">
      <c r="A28" s="5"/>
      <c r="B28" s="19"/>
      <c r="C28" s="20"/>
      <c r="D28" s="21"/>
      <c r="E28" s="22"/>
      <c r="F28" s="22"/>
      <c r="G28" s="22"/>
      <c r="H28" s="22"/>
      <c r="I28" s="22"/>
      <c r="J28" s="22"/>
      <c r="K28" s="22"/>
      <c r="L28" s="22"/>
      <c r="M28" s="21"/>
      <c r="N28" s="20"/>
      <c r="O28" s="21"/>
      <c r="P28" s="5"/>
    </row>
    <row r="29" spans="1:16" ht="23.1" customHeight="1" thickTop="1">
      <c r="A29" s="5"/>
      <c r="B29" s="42" t="s">
        <v>46</v>
      </c>
      <c r="C29" s="42"/>
      <c r="D29" s="42"/>
      <c r="E29" s="23">
        <f t="shared" ref="E29:J29" si="0">SUM(E8:E28)</f>
        <v>1422000</v>
      </c>
      <c r="F29" s="23">
        <f t="shared" si="0"/>
        <v>300000</v>
      </c>
      <c r="G29" s="23">
        <f t="shared" si="0"/>
        <v>0</v>
      </c>
      <c r="H29" s="23">
        <f t="shared" si="0"/>
        <v>1535000</v>
      </c>
      <c r="I29" s="23">
        <f t="shared" si="0"/>
        <v>0</v>
      </c>
      <c r="J29" s="23">
        <f t="shared" si="0"/>
        <v>218500</v>
      </c>
      <c r="K29" s="23">
        <f>SUM(K8:K28)</f>
        <v>240123</v>
      </c>
      <c r="L29" s="23">
        <f>SUM(L8:L28)</f>
        <v>120000</v>
      </c>
      <c r="M29" s="43"/>
      <c r="N29" s="44"/>
      <c r="O29" s="45"/>
      <c r="P29" s="5"/>
    </row>
    <row r="30" spans="1:16">
      <c r="A30" s="5"/>
      <c r="B30" s="24"/>
      <c r="C30" s="24"/>
      <c r="D30" s="25" t="s">
        <v>47</v>
      </c>
      <c r="E30" s="26">
        <f>E29-L29</f>
        <v>1302000</v>
      </c>
      <c r="F30" s="26"/>
      <c r="G30" s="26" t="s">
        <v>48</v>
      </c>
      <c r="H30" s="26">
        <f>SUM(H29:K29)</f>
        <v>1993623</v>
      </c>
      <c r="I30" s="26"/>
      <c r="J30" s="26"/>
      <c r="K30" s="26">
        <f>SUMIF(C8:C28,"⑦",K8:K28)</f>
        <v>240123</v>
      </c>
      <c r="L30" s="26">
        <f>ROUNDDOWN(K30/2,-3)</f>
        <v>120000</v>
      </c>
      <c r="M30" s="27" t="s">
        <v>49</v>
      </c>
      <c r="N30" s="24"/>
      <c r="O30" s="28"/>
      <c r="P30" s="5"/>
    </row>
    <row r="31" spans="1:16">
      <c r="A31" s="5"/>
      <c r="B31" s="24"/>
      <c r="C31" s="24"/>
      <c r="D31" s="24"/>
      <c r="E31" s="26" t="s">
        <v>50</v>
      </c>
      <c r="F31" s="26">
        <f>H30-E29</f>
        <v>571623</v>
      </c>
      <c r="G31" s="26"/>
      <c r="H31" s="26"/>
      <c r="I31" s="26"/>
      <c r="J31" s="26"/>
      <c r="K31" s="26">
        <f>SUMIF(C9:C29,"⑧",K9:K29)</f>
        <v>0</v>
      </c>
      <c r="L31" s="26">
        <f>ROUNDDOWN(K31/3,-3)</f>
        <v>0</v>
      </c>
      <c r="M31" s="27" t="s">
        <v>51</v>
      </c>
      <c r="N31" s="24"/>
      <c r="O31" s="28"/>
      <c r="P31" s="5"/>
    </row>
    <row r="32" spans="1:16" ht="12.75" thickBot="1">
      <c r="A32" s="5"/>
      <c r="B32" s="29"/>
      <c r="C32" s="29"/>
      <c r="D32" s="29"/>
      <c r="E32" s="30"/>
      <c r="F32" s="30"/>
      <c r="G32" s="30"/>
      <c r="H32" s="30"/>
      <c r="I32" s="30"/>
      <c r="J32" s="25" t="s">
        <v>52</v>
      </c>
      <c r="K32" s="31">
        <f>K29-L29</f>
        <v>120123</v>
      </c>
      <c r="L32" s="25" t="s">
        <v>53</v>
      </c>
      <c r="M32" s="32">
        <f>F31-K32</f>
        <v>451500</v>
      </c>
      <c r="N32" s="33"/>
      <c r="O32" s="34"/>
      <c r="P32" s="5"/>
    </row>
    <row r="33" spans="1:16" s="35" customFormat="1" ht="14.25" thickBot="1">
      <c r="B33" s="46" t="s">
        <v>54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  <c r="P33" s="36"/>
    </row>
    <row r="34" spans="1:16" s="35" customFormat="1" ht="13.5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6"/>
    </row>
    <row r="35" spans="1:16">
      <c r="A35" s="5"/>
      <c r="B35" s="5"/>
      <c r="C35" s="5"/>
      <c r="D35" s="5"/>
      <c r="E35" s="49" t="s">
        <v>55</v>
      </c>
      <c r="F35" s="38" t="s">
        <v>56</v>
      </c>
      <c r="G35" s="38">
        <f>SUMPRODUCT((C8:C28="①")*(H8:J28))</f>
        <v>60000</v>
      </c>
      <c r="H35" s="38" t="s">
        <v>57</v>
      </c>
      <c r="I35" s="38">
        <f>SUMPRODUCT((C8:C28="②")*(H8:J28))</f>
        <v>723500</v>
      </c>
      <c r="J35" s="38" t="s">
        <v>58</v>
      </c>
      <c r="K35" s="38">
        <f>SUMPRODUCT((C8:C28="③")*(H8:J28))</f>
        <v>970000</v>
      </c>
      <c r="L35" s="38" t="s">
        <v>59</v>
      </c>
      <c r="M35" s="39">
        <f>SUMPRODUCT((C8:C28="④")*(H8:J28))</f>
        <v>0</v>
      </c>
      <c r="N35" s="40"/>
      <c r="O35" s="5"/>
      <c r="P35" s="5"/>
    </row>
    <row r="36" spans="1:16">
      <c r="A36" s="5"/>
      <c r="B36" s="5"/>
      <c r="C36" s="5"/>
      <c r="D36" s="5"/>
      <c r="E36" s="49"/>
      <c r="F36" s="38" t="s">
        <v>60</v>
      </c>
      <c r="G36" s="38">
        <f>SUMPRODUCT((C8:C28="⑤")*(H8:J28))</f>
        <v>0</v>
      </c>
      <c r="H36" s="38" t="s">
        <v>61</v>
      </c>
      <c r="I36" s="38">
        <f>SUMPRODUCT((C8:C28="⑥")*(H8:J28))</f>
        <v>0</v>
      </c>
      <c r="J36" s="38" t="s">
        <v>62</v>
      </c>
      <c r="K36" s="38">
        <f>SUMPRODUCT((C8:C28="⑦")*(H8:K28))</f>
        <v>240123</v>
      </c>
      <c r="L36" s="38" t="s">
        <v>63</v>
      </c>
      <c r="M36" s="39">
        <f>SUMPRODUCT((C8:C28="⑧")*(H8:K28))</f>
        <v>0</v>
      </c>
      <c r="N36" s="40"/>
      <c r="O36" s="5"/>
      <c r="P36" s="5"/>
    </row>
    <row r="37" spans="1:1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41" spans="1:16">
      <c r="C41" s="7" t="s">
        <v>64</v>
      </c>
      <c r="D41" s="7" t="s">
        <v>56</v>
      </c>
    </row>
    <row r="42" spans="1:16">
      <c r="C42" s="7" t="s">
        <v>65</v>
      </c>
      <c r="D42" s="7" t="s">
        <v>66</v>
      </c>
    </row>
    <row r="43" spans="1:16">
      <c r="C43" s="7" t="s">
        <v>67</v>
      </c>
      <c r="D43" s="7" t="s">
        <v>68</v>
      </c>
    </row>
    <row r="44" spans="1:16">
      <c r="C44" s="7" t="s">
        <v>69</v>
      </c>
      <c r="D44" s="7" t="s">
        <v>70</v>
      </c>
    </row>
    <row r="45" spans="1:16">
      <c r="C45" s="7" t="s">
        <v>71</v>
      </c>
      <c r="D45" s="7" t="s">
        <v>60</v>
      </c>
    </row>
    <row r="46" spans="1:16">
      <c r="C46" s="7" t="s">
        <v>72</v>
      </c>
      <c r="D46" s="7" t="s">
        <v>73</v>
      </c>
    </row>
    <row r="47" spans="1:16">
      <c r="C47" s="7" t="s">
        <v>74</v>
      </c>
      <c r="D47" s="7" t="s">
        <v>75</v>
      </c>
    </row>
    <row r="48" spans="1:16">
      <c r="C48" s="7" t="s">
        <v>76</v>
      </c>
      <c r="D48" s="7" t="s">
        <v>77</v>
      </c>
    </row>
  </sheetData>
  <mergeCells count="16">
    <mergeCell ref="E35:E36"/>
    <mergeCell ref="B4:O4"/>
    <mergeCell ref="B6:B7"/>
    <mergeCell ref="C6:C7"/>
    <mergeCell ref="D6:D7"/>
    <mergeCell ref="E6:E7"/>
    <mergeCell ref="F6:F7"/>
    <mergeCell ref="G6:G7"/>
    <mergeCell ref="H6:K6"/>
    <mergeCell ref="L6:L7"/>
    <mergeCell ref="M6:M7"/>
    <mergeCell ref="N6:N7"/>
    <mergeCell ref="O6:O7"/>
    <mergeCell ref="B29:D29"/>
    <mergeCell ref="M29:O29"/>
    <mergeCell ref="B33:O33"/>
  </mergeCells>
  <phoneticPr fontId="3"/>
  <conditionalFormatting sqref="B8:O22">
    <cfRule type="cellIs" dxfId="0" priority="1" operator="equal">
      <formula>""</formula>
    </cfRule>
  </conditionalFormatting>
  <dataValidations count="1">
    <dataValidation type="list" allowBlank="1" showInputMessage="1" showErrorMessage="1" sqref="C8:C28" xr:uid="{A03A8A1B-5F80-4022-8E04-B1A8393AF410}">
      <formula1>$C$40:$C$48</formula1>
    </dataValidation>
  </dataValidations>
  <pageMargins left="0.75" right="0.75" top="1" bottom="1" header="0.5" footer="0.5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B993A-357E-4778-9F13-FBC4869FA2B8}">
  <dimension ref="A1:AG32"/>
  <sheetViews>
    <sheetView showGridLines="0" view="pageBreakPreview" zoomScaleNormal="100" zoomScaleSheetLayoutView="100" workbookViewId="0">
      <selection activeCell="T12" sqref="T12"/>
    </sheetView>
  </sheetViews>
  <sheetFormatPr defaultColWidth="9" defaultRowHeight="13.5"/>
  <cols>
    <col min="1" max="1" width="1.375" style="61" customWidth="1"/>
    <col min="2" max="8" width="3.875" style="61" customWidth="1"/>
    <col min="9" max="17" width="4.625" style="61" customWidth="1"/>
    <col min="18" max="18" width="9.375" style="61" bestFit="1" customWidth="1"/>
    <col min="19" max="20" width="10.25" style="61" bestFit="1" customWidth="1"/>
    <col min="21" max="21" width="9.375" style="61" bestFit="1" customWidth="1"/>
    <col min="22" max="22" width="7.625" style="61" bestFit="1" customWidth="1"/>
    <col min="23" max="23" width="4.5" style="61" bestFit="1" customWidth="1"/>
    <col min="24" max="25" width="8.375" style="61" bestFit="1" customWidth="1"/>
    <col min="26" max="27" width="9.375" style="61" bestFit="1" customWidth="1"/>
    <col min="28" max="28" width="10.25" style="61" bestFit="1" customWidth="1"/>
    <col min="29" max="30" width="7.625" style="61" bestFit="1" customWidth="1"/>
    <col min="31" max="31" width="8.375" style="61" customWidth="1"/>
    <col min="32" max="32" width="4.25" style="61" customWidth="1"/>
    <col min="33" max="33" width="1.375" style="61" customWidth="1"/>
    <col min="34" max="16384" width="9" style="61"/>
  </cols>
  <sheetData>
    <row r="1" spans="1:33" s="58" customFormat="1" ht="19.5" customHeight="1">
      <c r="A1" s="55" t="s">
        <v>78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7"/>
    </row>
    <row r="2" spans="1:33" ht="24.95" customHeight="1">
      <c r="A2" s="59" t="s">
        <v>79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3" ht="20.25" customHeight="1">
      <c r="B3" s="62" t="s">
        <v>80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4" spans="1:33" s="72" customFormat="1" ht="13.5" customHeight="1">
      <c r="A4" s="63"/>
      <c r="B4" s="64" t="s">
        <v>81</v>
      </c>
      <c r="C4" s="65" t="s">
        <v>82</v>
      </c>
      <c r="D4" s="65" t="s">
        <v>83</v>
      </c>
      <c r="E4" s="65" t="s">
        <v>84</v>
      </c>
      <c r="F4" s="65" t="s">
        <v>85</v>
      </c>
      <c r="G4" s="66" t="s">
        <v>86</v>
      </c>
      <c r="H4" s="67"/>
      <c r="I4" s="68" t="s">
        <v>87</v>
      </c>
      <c r="J4" s="69"/>
      <c r="K4" s="69"/>
      <c r="L4" s="69"/>
      <c r="M4" s="69"/>
      <c r="N4" s="69"/>
      <c r="O4" s="69"/>
      <c r="P4" s="70"/>
      <c r="Q4" s="65" t="s">
        <v>88</v>
      </c>
      <c r="R4" s="68" t="s">
        <v>89</v>
      </c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70"/>
      <c r="AF4" s="71" t="s">
        <v>90</v>
      </c>
      <c r="AG4" s="63"/>
    </row>
    <row r="5" spans="1:33" s="72" customFormat="1">
      <c r="A5" s="63"/>
      <c r="B5" s="73"/>
      <c r="C5" s="74"/>
      <c r="D5" s="74"/>
      <c r="E5" s="74"/>
      <c r="F5" s="74"/>
      <c r="G5" s="75"/>
      <c r="H5" s="76"/>
      <c r="I5" s="75" t="s">
        <v>91</v>
      </c>
      <c r="J5" s="77"/>
      <c r="K5" s="76"/>
      <c r="L5" s="75" t="s">
        <v>92</v>
      </c>
      <c r="M5" s="77"/>
      <c r="N5" s="77"/>
      <c r="O5" s="77"/>
      <c r="P5" s="77"/>
      <c r="Q5" s="74"/>
      <c r="R5" s="75" t="s">
        <v>93</v>
      </c>
      <c r="S5" s="77"/>
      <c r="T5" s="77"/>
      <c r="U5" s="77"/>
      <c r="V5" s="77"/>
      <c r="W5" s="77"/>
      <c r="X5" s="77"/>
      <c r="Y5" s="76"/>
      <c r="Z5" s="75" t="s">
        <v>94</v>
      </c>
      <c r="AA5" s="77"/>
      <c r="AB5" s="77"/>
      <c r="AC5" s="77"/>
      <c r="AD5" s="77"/>
      <c r="AE5" s="76"/>
      <c r="AF5" s="78"/>
      <c r="AG5" s="63"/>
    </row>
    <row r="6" spans="1:33" s="72" customFormat="1" ht="13.5" customHeight="1">
      <c r="A6" s="63"/>
      <c r="B6" s="73"/>
      <c r="C6" s="74"/>
      <c r="D6" s="74"/>
      <c r="E6" s="74"/>
      <c r="F6" s="74"/>
      <c r="G6" s="75"/>
      <c r="H6" s="76"/>
      <c r="I6" s="79" t="s">
        <v>95</v>
      </c>
      <c r="J6" s="80"/>
      <c r="K6" s="81" t="s">
        <v>96</v>
      </c>
      <c r="L6" s="81" t="s">
        <v>97</v>
      </c>
      <c r="M6" s="81" t="s">
        <v>98</v>
      </c>
      <c r="N6" s="81" t="s">
        <v>99</v>
      </c>
      <c r="O6" s="81" t="s">
        <v>100</v>
      </c>
      <c r="P6" s="81" t="s">
        <v>101</v>
      </c>
      <c r="Q6" s="74"/>
      <c r="R6" s="74" t="s">
        <v>102</v>
      </c>
      <c r="S6" s="81" t="s">
        <v>103</v>
      </c>
      <c r="T6" s="82" t="s">
        <v>104</v>
      </c>
      <c r="U6" s="83"/>
      <c r="V6" s="83"/>
      <c r="W6" s="83"/>
      <c r="X6" s="83"/>
      <c r="Y6" s="84"/>
      <c r="Z6" s="74" t="s">
        <v>105</v>
      </c>
      <c r="AA6" s="81" t="s">
        <v>106</v>
      </c>
      <c r="AB6" s="81" t="s">
        <v>107</v>
      </c>
      <c r="AC6" s="81" t="s">
        <v>108</v>
      </c>
      <c r="AD6" s="85" t="s">
        <v>109</v>
      </c>
      <c r="AE6" s="86"/>
      <c r="AF6" s="78"/>
      <c r="AG6" s="63"/>
    </row>
    <row r="7" spans="1:33" s="72" customFormat="1" ht="30" customHeight="1">
      <c r="A7" s="63"/>
      <c r="B7" s="73"/>
      <c r="C7" s="74"/>
      <c r="D7" s="74"/>
      <c r="E7" s="74"/>
      <c r="F7" s="74"/>
      <c r="G7" s="75"/>
      <c r="H7" s="76"/>
      <c r="I7" s="87"/>
      <c r="J7" s="88"/>
      <c r="K7" s="74"/>
      <c r="L7" s="74"/>
      <c r="M7" s="74"/>
      <c r="N7" s="74"/>
      <c r="O7" s="74"/>
      <c r="P7" s="74"/>
      <c r="Q7" s="74"/>
      <c r="R7" s="74"/>
      <c r="S7" s="74"/>
      <c r="T7" s="74" t="s">
        <v>110</v>
      </c>
      <c r="U7" s="82" t="s">
        <v>111</v>
      </c>
      <c r="V7" s="83"/>
      <c r="W7" s="84"/>
      <c r="X7" s="81" t="s">
        <v>112</v>
      </c>
      <c r="Y7" s="86" t="s">
        <v>113</v>
      </c>
      <c r="Z7" s="74"/>
      <c r="AA7" s="74"/>
      <c r="AB7" s="74"/>
      <c r="AC7" s="74"/>
      <c r="AD7" s="89"/>
      <c r="AE7" s="90"/>
      <c r="AF7" s="78"/>
      <c r="AG7" s="63"/>
    </row>
    <row r="8" spans="1:33" s="72" customFormat="1" ht="99" customHeight="1">
      <c r="A8" s="63"/>
      <c r="B8" s="73"/>
      <c r="C8" s="74"/>
      <c r="D8" s="74"/>
      <c r="E8" s="74"/>
      <c r="F8" s="74"/>
      <c r="G8" s="74" t="s">
        <v>114</v>
      </c>
      <c r="H8" s="81" t="s">
        <v>115</v>
      </c>
      <c r="I8" s="87"/>
      <c r="J8" s="88"/>
      <c r="K8" s="74"/>
      <c r="L8" s="74"/>
      <c r="M8" s="74"/>
      <c r="N8" s="74"/>
      <c r="O8" s="74"/>
      <c r="P8" s="74"/>
      <c r="Q8" s="74"/>
      <c r="R8" s="74"/>
      <c r="S8" s="74"/>
      <c r="T8" s="74"/>
      <c r="U8" s="74" t="s">
        <v>116</v>
      </c>
      <c r="V8" s="91" t="s">
        <v>117</v>
      </c>
      <c r="W8" s="92"/>
      <c r="X8" s="74"/>
      <c r="Y8" s="90"/>
      <c r="Z8" s="74"/>
      <c r="AA8" s="74"/>
      <c r="AB8" s="74"/>
      <c r="AC8" s="74"/>
      <c r="AD8" s="89"/>
      <c r="AE8" s="90"/>
      <c r="AF8" s="78"/>
      <c r="AG8" s="63"/>
    </row>
    <row r="9" spans="1:33" s="72" customFormat="1" ht="23.25" customHeight="1">
      <c r="A9" s="63"/>
      <c r="B9" s="73"/>
      <c r="C9" s="74"/>
      <c r="D9" s="74"/>
      <c r="E9" s="74"/>
      <c r="F9" s="74"/>
      <c r="G9" s="74"/>
      <c r="H9" s="74"/>
      <c r="I9" s="93" t="s">
        <v>57</v>
      </c>
      <c r="J9" s="94" t="s">
        <v>58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95" t="s">
        <v>118</v>
      </c>
      <c r="W9" s="96"/>
      <c r="X9" s="74"/>
      <c r="Y9" s="90"/>
      <c r="Z9" s="74"/>
      <c r="AA9" s="74"/>
      <c r="AB9" s="74"/>
      <c r="AC9" s="74"/>
      <c r="AD9" s="95" t="s">
        <v>118</v>
      </c>
      <c r="AE9" s="96"/>
      <c r="AF9" s="78"/>
      <c r="AG9" s="63"/>
    </row>
    <row r="10" spans="1:33" s="72" customFormat="1" ht="80.25">
      <c r="A10" s="63"/>
      <c r="B10" s="73"/>
      <c r="C10" s="74"/>
      <c r="D10" s="74"/>
      <c r="E10" s="74"/>
      <c r="F10" s="74"/>
      <c r="G10" s="74"/>
      <c r="H10" s="74"/>
      <c r="I10" s="89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97" t="s">
        <v>119</v>
      </c>
      <c r="W10" s="97" t="s">
        <v>120</v>
      </c>
      <c r="X10" s="74"/>
      <c r="Y10" s="90"/>
      <c r="Z10" s="74"/>
      <c r="AA10" s="74"/>
      <c r="AB10" s="74"/>
      <c r="AC10" s="74"/>
      <c r="AD10" s="97" t="s">
        <v>119</v>
      </c>
      <c r="AE10" s="97" t="s">
        <v>120</v>
      </c>
      <c r="AF10" s="78"/>
      <c r="AG10" s="63"/>
    </row>
    <row r="11" spans="1:33" s="72" customFormat="1">
      <c r="A11" s="63"/>
      <c r="B11" s="98"/>
      <c r="C11" s="98"/>
      <c r="D11" s="98"/>
      <c r="E11" s="98"/>
      <c r="F11" s="98"/>
      <c r="G11" s="98" t="s">
        <v>121</v>
      </c>
      <c r="H11" s="98" t="s">
        <v>121</v>
      </c>
      <c r="I11" s="99" t="s">
        <v>122</v>
      </c>
      <c r="J11" s="100" t="s">
        <v>122</v>
      </c>
      <c r="K11" s="98" t="s">
        <v>122</v>
      </c>
      <c r="L11" s="98" t="s">
        <v>122</v>
      </c>
      <c r="M11" s="98" t="s">
        <v>123</v>
      </c>
      <c r="N11" s="98" t="s">
        <v>121</v>
      </c>
      <c r="O11" s="98"/>
      <c r="P11" s="98"/>
      <c r="Q11" s="98"/>
      <c r="R11" s="98" t="s">
        <v>124</v>
      </c>
      <c r="S11" s="98" t="s">
        <v>124</v>
      </c>
      <c r="T11" s="98" t="s">
        <v>124</v>
      </c>
      <c r="U11" s="98" t="s">
        <v>124</v>
      </c>
      <c r="V11" s="98" t="s">
        <v>124</v>
      </c>
      <c r="W11" s="98" t="s">
        <v>124</v>
      </c>
      <c r="X11" s="98" t="s">
        <v>124</v>
      </c>
      <c r="Y11" s="98" t="s">
        <v>124</v>
      </c>
      <c r="Z11" s="98" t="s">
        <v>124</v>
      </c>
      <c r="AA11" s="98" t="s">
        <v>124</v>
      </c>
      <c r="AB11" s="98" t="s">
        <v>124</v>
      </c>
      <c r="AC11" s="98" t="s">
        <v>124</v>
      </c>
      <c r="AD11" s="98" t="s">
        <v>124</v>
      </c>
      <c r="AE11" s="98" t="s">
        <v>124</v>
      </c>
      <c r="AF11" s="101"/>
      <c r="AG11" s="63"/>
    </row>
    <row r="12" spans="1:33" s="111" customFormat="1" ht="127.5" customHeight="1">
      <c r="A12" s="61"/>
      <c r="B12" s="102" t="s">
        <v>125</v>
      </c>
      <c r="C12" s="102" t="s">
        <v>126</v>
      </c>
      <c r="D12" s="103" t="s">
        <v>127</v>
      </c>
      <c r="E12" s="103" t="s">
        <v>127</v>
      </c>
      <c r="F12" s="103" t="s">
        <v>141</v>
      </c>
      <c r="G12" s="104">
        <v>10</v>
      </c>
      <c r="H12" s="104">
        <v>5</v>
      </c>
      <c r="I12" s="105">
        <v>3</v>
      </c>
      <c r="J12" s="105">
        <v>1.5</v>
      </c>
      <c r="K12" s="105">
        <v>0</v>
      </c>
      <c r="L12" s="106">
        <f>SUM(I12:K12)</f>
        <v>4.5</v>
      </c>
      <c r="M12" s="107">
        <v>100</v>
      </c>
      <c r="N12" s="107">
        <v>5</v>
      </c>
      <c r="O12" s="107" t="s">
        <v>128</v>
      </c>
      <c r="P12" s="107" t="s">
        <v>128</v>
      </c>
      <c r="Q12" s="107" t="s">
        <v>26</v>
      </c>
      <c r="R12" s="108">
        <f>SUM(S12:T12)</f>
        <v>1993623</v>
      </c>
      <c r="S12" s="108">
        <f>'4_金銭出納簿'!F31</f>
        <v>571623</v>
      </c>
      <c r="T12" s="108">
        <f>SUM(U12:Y12)</f>
        <v>1422000</v>
      </c>
      <c r="U12" s="109">
        <v>976000</v>
      </c>
      <c r="V12" s="108">
        <f>'4_金銭出納簿'!L30</f>
        <v>120000</v>
      </c>
      <c r="W12" s="108">
        <f>'4_金銭出納簿'!L31</f>
        <v>0</v>
      </c>
      <c r="X12" s="109">
        <v>163000</v>
      </c>
      <c r="Y12" s="109">
        <v>163000</v>
      </c>
      <c r="Z12" s="108">
        <f>SUM(AA12:AE12)</f>
        <v>1993623</v>
      </c>
      <c r="AA12" s="108">
        <f>'4_金銭出納簿'!H29</f>
        <v>1535000</v>
      </c>
      <c r="AB12" s="108">
        <f>'4_金銭出納簿'!I29</f>
        <v>0</v>
      </c>
      <c r="AC12" s="108">
        <f>'4_金銭出納簿'!J29</f>
        <v>218500</v>
      </c>
      <c r="AD12" s="108">
        <f>'4_金銭出納簿'!K30</f>
        <v>240123</v>
      </c>
      <c r="AE12" s="108">
        <f>'4_金銭出納簿'!K31</f>
        <v>0</v>
      </c>
      <c r="AF12" s="110"/>
      <c r="AG12" s="61"/>
    </row>
    <row r="13" spans="1:33" s="111" customFormat="1" ht="11.25">
      <c r="B13" s="112" t="s">
        <v>129</v>
      </c>
      <c r="C13" s="113" t="s">
        <v>130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</row>
    <row r="14" spans="1:33" s="111" customFormat="1" ht="11.25">
      <c r="B14" s="114" t="s">
        <v>131</v>
      </c>
      <c r="C14" s="115" t="s">
        <v>132</v>
      </c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</row>
    <row r="15" spans="1:33" s="111" customFormat="1" ht="11.25">
      <c r="B15" s="114" t="s">
        <v>133</v>
      </c>
      <c r="C15" s="115" t="s">
        <v>134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6"/>
    </row>
    <row r="16" spans="1:33" s="111" customFormat="1" ht="11.25">
      <c r="B16" s="114" t="s">
        <v>135</v>
      </c>
      <c r="C16" s="115" t="s">
        <v>136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</row>
    <row r="17" spans="2:32" s="111" customFormat="1" ht="11.25">
      <c r="B17" s="114"/>
      <c r="C17" s="115" t="s">
        <v>137</v>
      </c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</row>
    <row r="18" spans="2:32" s="111" customFormat="1" ht="11.25">
      <c r="B18" s="114" t="s">
        <v>138</v>
      </c>
      <c r="C18" s="115" t="s">
        <v>139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</row>
    <row r="19" spans="2:32" s="111" customFormat="1" ht="11.25"/>
    <row r="20" spans="2:32" s="111" customFormat="1" ht="11.25"/>
    <row r="21" spans="2:32" s="111" customFormat="1" ht="11.25"/>
    <row r="22" spans="2:32" s="111" customFormat="1" ht="11.25">
      <c r="C22" s="111" t="s">
        <v>140</v>
      </c>
    </row>
    <row r="23" spans="2:32" s="111" customFormat="1" ht="11.25"/>
    <row r="24" spans="2:32" s="111" customFormat="1" ht="11.25">
      <c r="C24" s="111" t="s">
        <v>64</v>
      </c>
    </row>
    <row r="25" spans="2:32" s="111" customFormat="1" ht="11.25">
      <c r="C25" s="111" t="s">
        <v>65</v>
      </c>
    </row>
    <row r="26" spans="2:32" s="111" customFormat="1" ht="11.25">
      <c r="C26" s="111" t="s">
        <v>67</v>
      </c>
    </row>
    <row r="27" spans="2:32" s="111" customFormat="1" ht="11.25">
      <c r="C27" s="111" t="s">
        <v>69</v>
      </c>
    </row>
    <row r="28" spans="2:32" s="111" customFormat="1" ht="11.25">
      <c r="C28" s="111" t="s">
        <v>71</v>
      </c>
    </row>
    <row r="29" spans="2:32" s="111" customFormat="1" ht="11.25">
      <c r="C29" s="111" t="s">
        <v>72</v>
      </c>
    </row>
    <row r="30" spans="2:32" s="111" customFormat="1" ht="11.25">
      <c r="C30" s="111" t="s">
        <v>74</v>
      </c>
    </row>
    <row r="31" spans="2:32" s="111" customFormat="1" ht="11.25">
      <c r="C31" s="111" t="s">
        <v>76</v>
      </c>
    </row>
    <row r="32" spans="2:32" s="111" customFormat="1" ht="11.25"/>
  </sheetData>
  <mergeCells count="48">
    <mergeCell ref="C13:AF13"/>
    <mergeCell ref="C14:AF14"/>
    <mergeCell ref="C15:AF15"/>
    <mergeCell ref="C16:AF16"/>
    <mergeCell ref="C17:AF17"/>
    <mergeCell ref="C18:AF18"/>
    <mergeCell ref="G8:G10"/>
    <mergeCell ref="H8:H10"/>
    <mergeCell ref="U8:U10"/>
    <mergeCell ref="V8:W8"/>
    <mergeCell ref="I9:I10"/>
    <mergeCell ref="J9:J10"/>
    <mergeCell ref="V9:W9"/>
    <mergeCell ref="AA6:AA10"/>
    <mergeCell ref="AB6:AB10"/>
    <mergeCell ref="AC6:AC10"/>
    <mergeCell ref="AD6:AE8"/>
    <mergeCell ref="T7:T10"/>
    <mergeCell ref="U7:W7"/>
    <mergeCell ref="X7:X10"/>
    <mergeCell ref="Y7:Y10"/>
    <mergeCell ref="AD9:AE9"/>
    <mergeCell ref="O6:O10"/>
    <mergeCell ref="P6:P10"/>
    <mergeCell ref="R6:R10"/>
    <mergeCell ref="S6:S10"/>
    <mergeCell ref="T6:Y6"/>
    <mergeCell ref="Z6:Z10"/>
    <mergeCell ref="AF4:AF10"/>
    <mergeCell ref="I5:K5"/>
    <mergeCell ref="L5:P5"/>
    <mergeCell ref="R5:Y5"/>
    <mergeCell ref="Z5:AE5"/>
    <mergeCell ref="I6:J8"/>
    <mergeCell ref="K6:K10"/>
    <mergeCell ref="L6:L10"/>
    <mergeCell ref="M6:M10"/>
    <mergeCell ref="N6:N10"/>
    <mergeCell ref="B3:AF3"/>
    <mergeCell ref="B4:B10"/>
    <mergeCell ref="C4:C10"/>
    <mergeCell ref="D4:D10"/>
    <mergeCell ref="E4:E10"/>
    <mergeCell ref="F4:F10"/>
    <mergeCell ref="G4:H7"/>
    <mergeCell ref="I4:P4"/>
    <mergeCell ref="Q4:Q10"/>
    <mergeCell ref="R4:AE4"/>
  </mergeCells>
  <phoneticPr fontId="3"/>
  <dataValidations count="2">
    <dataValidation type="list" allowBlank="1" showInputMessage="1" showErrorMessage="1" sqref="Q12" xr:uid="{583C70C3-4237-42EA-9F40-11E422890BD5}">
      <formula1>$C$23:$C$31</formula1>
    </dataValidation>
    <dataValidation type="list" allowBlank="1" showInputMessage="1" showErrorMessage="1" sqref="O12:P12" xr:uid="{907B9476-605C-47BF-9E44-7CD2403839E2}">
      <formula1>$C$21:$C$22</formula1>
    </dataValidation>
  </dataValidations>
  <printOptions horizontalCentered="1"/>
  <pageMargins left="0.19685039370078741" right="0.19685039370078741" top="0.59055118110236227" bottom="0.59055118110236227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4_金銭出納簿</vt:lpstr>
      <vt:lpstr>5_実施状況整理票</vt:lpstr>
      <vt:lpstr>'4_金銭出納簿'!Print_Area</vt:lpstr>
      <vt:lpstr>'5_実施状況整理票'!Print_Area</vt:lpstr>
      <vt:lpstr>'5_実施状況整理票'!Print_Titles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HAYAMI</dc:creator>
  <cp:lastModifiedBy>HAYAMI</cp:lastModifiedBy>
  <dcterms:created xsi:type="dcterms:W3CDTF">2026-05-08T02:55:33Z</dcterms:created>
  <dcterms:modified xsi:type="dcterms:W3CDTF">2026-05-14T02:30:09Z</dcterms:modified>
</cp:coreProperties>
</file>