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07_tamenHP_R504\tamenteki\material\youshiki\"/>
    </mc:Choice>
  </mc:AlternateContent>
  <xr:revisionPtr revIDLastSave="0" documentId="13_ncr:1_{83AD019D-F0DD-462C-83AF-84F901FFC352}" xr6:coauthVersionLast="47" xr6:coauthVersionMax="47" xr10:uidLastSave="{00000000-0000-0000-0000-000000000000}"/>
  <bookViews>
    <workbookView xWindow="-120" yWindow="-120" windowWidth="29040" windowHeight="15840" tabRatio="662" xr2:uid="{C33C4C48-C149-4D5C-89C6-F02632A3A0AF}"/>
  </bookViews>
  <sheets>
    <sheet name="採択変更申請書（1-5）" sheetId="12" r:id="rId1"/>
    <sheet name="採択変更申請書（6-9）" sheetId="13" r:id="rId2"/>
  </sheets>
  <definedNames>
    <definedName name="_xlnm.Print_Area" localSheetId="0">'採択変更申請書（1-5）'!$A$1:$R$69</definedName>
    <definedName name="_xlnm.Print_Area" localSheetId="1">'採択変更申請書（6-9）'!$A$1:$O$53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12" l="1"/>
  <c r="E46" i="12"/>
  <c r="N31" i="12"/>
  <c r="K31" i="12"/>
  <c r="H31" i="12"/>
  <c r="N30" i="12"/>
  <c r="K30" i="12"/>
  <c r="H30" i="12"/>
  <c r="N29" i="12"/>
  <c r="K29" i="12"/>
  <c r="H29" i="12"/>
  <c r="N28" i="12"/>
  <c r="K28" i="12"/>
  <c r="N27" i="12"/>
  <c r="K27" i="12"/>
  <c r="H27" i="12"/>
  <c r="H28" i="12"/>
  <c r="N26" i="12"/>
  <c r="K26" i="12"/>
  <c r="H26" i="12"/>
  <c r="N25" i="12"/>
  <c r="K25" i="12"/>
  <c r="H25" i="12"/>
  <c r="N24" i="12"/>
  <c r="K24" i="12"/>
  <c r="H24" i="12"/>
  <c r="E41" i="12" l="1"/>
  <c r="E40" i="12"/>
  <c r="Q41" i="12"/>
  <c r="Q40" i="12"/>
  <c r="K41" i="12"/>
  <c r="H37" i="12"/>
  <c r="H41" i="12" s="1"/>
  <c r="N33" i="12" l="1"/>
  <c r="K33" i="12"/>
  <c r="H33" i="12"/>
  <c r="Q27" i="12" l="1"/>
  <c r="Q29" i="12"/>
  <c r="Q31" i="12"/>
  <c r="Q33" i="12"/>
  <c r="K35" i="12"/>
  <c r="K43" i="12" s="1"/>
  <c r="K45" i="12" s="1"/>
  <c r="N35" i="12"/>
  <c r="N43" i="12" s="1"/>
  <c r="N45" i="12" s="1"/>
  <c r="H35" i="12"/>
  <c r="H43" i="12" s="1"/>
  <c r="H45" i="12" s="1"/>
  <c r="Q25" i="12"/>
  <c r="Q35" i="12" l="1"/>
  <c r="Q43" i="12" s="1"/>
  <c r="Q45" i="12"/>
  <c r="B17" i="12" l="1"/>
  <c r="H38" i="12"/>
  <c r="H36" i="12"/>
  <c r="N32" i="12"/>
  <c r="K32" i="12"/>
  <c r="H32" i="12"/>
  <c r="N34" i="12"/>
  <c r="N42" i="12" s="1"/>
  <c r="Q22" i="12"/>
  <c r="H34" i="12" l="1"/>
  <c r="K34" i="12"/>
  <c r="K42" i="12" s="1"/>
  <c r="K44" i="12" s="1"/>
  <c r="C61" i="12" s="1"/>
  <c r="H40" i="12"/>
  <c r="N44" i="12"/>
  <c r="C63" i="12" s="1"/>
  <c r="Q32" i="12"/>
  <c r="Q28" i="12"/>
  <c r="Q24" i="12"/>
  <c r="Q30" i="12"/>
  <c r="Q26" i="12"/>
  <c r="H42" i="12" l="1"/>
  <c r="H44" i="12" s="1"/>
  <c r="C59" i="12" s="1"/>
  <c r="C65" i="12" s="1"/>
  <c r="C69" i="12" s="1"/>
  <c r="Q34" i="12"/>
  <c r="Q42" i="12" s="1"/>
  <c r="Q44"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堀田</author>
  </authors>
  <commentList>
    <comment ref="N2" authorId="0" shapeId="0" xr:uid="{48BF7FDA-2E43-4407-A510-A2DE68C8D91C}">
      <text>
        <r>
          <rPr>
            <b/>
            <sz val="16"/>
            <color indexed="81"/>
            <rFont val="BIZ UDゴシック"/>
            <family val="3"/>
            <charset val="128"/>
          </rPr>
          <t>活動組織で独自の文書略号や番号を定めている場合に記入
無ければ不要</t>
        </r>
      </text>
    </comment>
    <comment ref="R3" authorId="0" shapeId="0" xr:uid="{2FA4B7C9-800B-41FF-A6E9-EF0AEAB7559A}">
      <text>
        <r>
          <rPr>
            <b/>
            <sz val="16"/>
            <color indexed="81"/>
            <rFont val="BIZ UDゴシック"/>
            <family val="3"/>
            <charset val="128"/>
          </rPr>
          <t>文書を提出する年月日を記入</t>
        </r>
      </text>
    </comment>
    <comment ref="K6" authorId="0" shapeId="0" xr:uid="{83BF4EEB-7D0A-4C2C-8F60-D8EEBC4657D2}">
      <text>
        <r>
          <rPr>
            <b/>
            <sz val="16"/>
            <color indexed="81"/>
            <rFont val="BIZ UDゴシック"/>
            <family val="3"/>
            <charset val="128"/>
          </rPr>
          <t>活動組織名を記入</t>
        </r>
      </text>
    </comment>
    <comment ref="K7" authorId="0" shapeId="0" xr:uid="{A3F93A79-2E74-4460-9176-9EA95EBBE35C}">
      <text>
        <r>
          <rPr>
            <b/>
            <sz val="16"/>
            <color indexed="81"/>
            <rFont val="BIZ UDゴシック"/>
            <family val="3"/>
            <charset val="128"/>
          </rPr>
          <t>代表者の役職と氏名を記入</t>
        </r>
      </text>
    </comment>
    <comment ref="Q8" authorId="0" shapeId="0" xr:uid="{17062CE4-203F-4450-9B51-00CED688231A}">
      <text>
        <r>
          <rPr>
            <b/>
            <sz val="16"/>
            <color indexed="81"/>
            <rFont val="BIZ UDゴシック"/>
            <family val="3"/>
            <charset val="128"/>
          </rPr>
          <t>３ヵ年計画の何年目か記入</t>
        </r>
      </text>
    </comment>
    <comment ref="B19" authorId="0" shapeId="0" xr:uid="{9220916D-CDCC-4CE1-B172-1FD19E3239E0}">
      <text>
        <r>
          <rPr>
            <b/>
            <sz val="16"/>
            <color indexed="81"/>
            <rFont val="BIZ UDゴシック"/>
            <family val="3"/>
            <charset val="128"/>
          </rPr>
          <t>協定森林の所在地を地番まで入力</t>
        </r>
      </text>
    </comment>
    <comment ref="I24" authorId="0" shapeId="0" xr:uid="{B5E6B7D6-3E30-4ACC-A0DF-BBEBFF337B15}">
      <text>
        <r>
          <rPr>
            <b/>
            <sz val="16"/>
            <color indexed="81"/>
            <rFont val="BIZ UDゴシック"/>
            <family val="3"/>
            <charset val="128"/>
          </rPr>
          <t>面積を入力すると自動で金額が入ります（手入力不要）</t>
        </r>
      </text>
    </comment>
    <comment ref="K37" authorId="0" shapeId="0" xr:uid="{1C3A8A5F-B320-48CE-8630-CCB1AE1A4873}">
      <text>
        <r>
          <rPr>
            <b/>
            <sz val="16"/>
            <color indexed="81"/>
            <rFont val="BIZ UDPゴシック"/>
            <family val="3"/>
            <charset val="128"/>
          </rPr>
          <t>特別教育修了証をもって兵庫県補助を受けたい場合に入力
※購入金額の1/8（500円単位切上げ）
※修了者1名に対し1台の補助</t>
        </r>
      </text>
    </comment>
    <comment ref="C67" authorId="0" shapeId="0" xr:uid="{63E289A0-7D08-4395-8326-4E0C7ADCF011}">
      <text>
        <r>
          <rPr>
            <b/>
            <sz val="16"/>
            <color indexed="81"/>
            <rFont val="BIZ UDゴシック"/>
            <family val="3"/>
            <charset val="128"/>
          </rPr>
          <t>自己資金を入力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堀田</author>
  </authors>
  <commentList>
    <comment ref="O2" authorId="0" shapeId="0" xr:uid="{6EA169A5-EE76-47B7-965A-65043E5414D2}">
      <text>
        <r>
          <rPr>
            <b/>
            <sz val="16"/>
            <color indexed="81"/>
            <rFont val="BIZ UDゴシック"/>
            <family val="3"/>
            <charset val="128"/>
          </rPr>
          <t>矢印とテキストボックスを活用してください</t>
        </r>
      </text>
    </comment>
  </commentList>
</comments>
</file>

<file path=xl/sharedStrings.xml><?xml version="1.0" encoding="utf-8"?>
<sst xmlns="http://schemas.openxmlformats.org/spreadsheetml/2006/main" count="289" uniqueCount="116">
  <si>
    <t>取組メニュー</t>
  </si>
  <si>
    <t>交付単価等</t>
  </si>
  <si>
    <t>交付金額</t>
  </si>
  <si>
    <t>計</t>
  </si>
  <si>
    <t>活動推進費</t>
  </si>
  <si>
    <t>初年度のみ</t>
  </si>
  <si>
    <t>森林資源利用タイプ</t>
  </si>
  <si>
    <t>森林機能強化タイプ</t>
  </si>
  <si>
    <t>県の
支援額</t>
    <phoneticPr fontId="5"/>
  </si>
  <si>
    <t>市町の
支援額</t>
    <phoneticPr fontId="5"/>
  </si>
  <si>
    <t>円</t>
    <phoneticPr fontId="5"/>
  </si>
  <si>
    <t>1/2以内</t>
    <phoneticPr fontId="5"/>
  </si>
  <si>
    <t>1/3以内</t>
    <phoneticPr fontId="5"/>
  </si>
  <si>
    <t>千円</t>
    <phoneticPr fontId="5"/>
  </si>
  <si>
    <t>地域環境保全タイプ
（里山林保全）</t>
    <phoneticPr fontId="5"/>
  </si>
  <si>
    <t>地域環境保全タイプ
（侵入竹除去・竹林整備）</t>
    <phoneticPr fontId="5"/>
  </si>
  <si>
    <t>森林
面積等</t>
    <phoneticPr fontId="5"/>
  </si>
  <si>
    <t>当該年度に長期にわたり手入れをしていなかったと考えられる里山林を整備する
面積</t>
    <phoneticPr fontId="5"/>
  </si>
  <si>
    <t>間伐等（除伐、枝打ちを含む。）の実施面積</t>
    <phoneticPr fontId="5"/>
  </si>
  <si>
    <t>円</t>
    <rPh sb="0" eb="1">
      <t>エン</t>
    </rPh>
    <phoneticPr fontId="5"/>
  </si>
  <si>
    <t>国交付金：</t>
    <rPh sb="0" eb="1">
      <t>クニ</t>
    </rPh>
    <rPh sb="1" eb="4">
      <t>コウフキン</t>
    </rPh>
    <phoneticPr fontId="5"/>
  </si>
  <si>
    <t>県支援金：</t>
    <rPh sb="0" eb="1">
      <t>ケン</t>
    </rPh>
    <rPh sb="1" eb="4">
      <t>シエンキン</t>
    </rPh>
    <phoneticPr fontId="5"/>
  </si>
  <si>
    <t>市町支援金：</t>
    <rPh sb="0" eb="5">
      <t>シマチシエンキン</t>
    </rPh>
    <phoneticPr fontId="5"/>
  </si>
  <si>
    <t>小計：</t>
    <rPh sb="0" eb="2">
      <t>ショウケイ</t>
    </rPh>
    <phoneticPr fontId="5"/>
  </si>
  <si>
    <t>自己資金：</t>
    <rPh sb="0" eb="2">
      <t>ジコ</t>
    </rPh>
    <rPh sb="2" eb="4">
      <t>シキン</t>
    </rPh>
    <phoneticPr fontId="5"/>
  </si>
  <si>
    <t>合計：</t>
    <rPh sb="0" eb="2">
      <t>ゴウケイ</t>
    </rPh>
    <phoneticPr fontId="5"/>
  </si>
  <si>
    <t>小　計①</t>
    <phoneticPr fontId="5"/>
  </si>
  <si>
    <t>小　計②</t>
    <phoneticPr fontId="5"/>
  </si>
  <si>
    <t>　</t>
    <phoneticPr fontId="5"/>
  </si>
  <si>
    <t>　計　①＋②</t>
    <rPh sb="1" eb="2">
      <t>ケイ</t>
    </rPh>
    <phoneticPr fontId="5"/>
  </si>
  <si>
    <t>交付金額等（千円止め）</t>
    <rPh sb="0" eb="2">
      <t>コウフ</t>
    </rPh>
    <rPh sb="2" eb="5">
      <t>キンガクナド</t>
    </rPh>
    <rPh sb="6" eb="8">
      <t>センエン</t>
    </rPh>
    <rPh sb="8" eb="9">
      <t>ド</t>
    </rPh>
    <phoneticPr fontId="5"/>
  </si>
  <si>
    <t>関係人口創出・維持タイプ</t>
    <rPh sb="0" eb="6">
      <t>カンケイジンコウソウシュツ</t>
    </rPh>
    <rPh sb="7" eb="9">
      <t>イジ</t>
    </rPh>
    <phoneticPr fontId="5"/>
  </si>
  <si>
    <t>資機材・施設の整備等</t>
    <rPh sb="9" eb="10">
      <t>ナド</t>
    </rPh>
    <phoneticPr fontId="5"/>
  </si>
  <si>
    <t>資機材・施設の整備等
（林内作業車、薪割り機、薪ストーブ又は炭焼き小屋等）</t>
    <rPh sb="9" eb="10">
      <t>ナド</t>
    </rPh>
    <rPh sb="35" eb="36">
      <t>ナド</t>
    </rPh>
    <phoneticPr fontId="5"/>
  </si>
  <si>
    <t>記</t>
  </si>
  <si>
    <t>１．活動組織名</t>
  </si>
  <si>
    <t>（注）安全講習等は、対象森林内で実施するものを記載すること。</t>
    <phoneticPr fontId="5"/>
  </si>
  <si>
    <t>月</t>
    <rPh sb="0" eb="1">
      <t>ツキ</t>
    </rPh>
    <phoneticPr fontId="5"/>
  </si>
  <si>
    <t>実施月</t>
    <rPh sb="0" eb="2">
      <t>ジッシ</t>
    </rPh>
    <rPh sb="2" eb="3">
      <t>ツキ</t>
    </rPh>
    <phoneticPr fontId="5"/>
  </si>
  <si>
    <t>講習の内容</t>
    <rPh sb="0" eb="2">
      <t>コウシュウ</t>
    </rPh>
    <rPh sb="3" eb="5">
      <t>ナイヨウ</t>
    </rPh>
    <phoneticPr fontId="5"/>
  </si>
  <si>
    <t>講習の名称</t>
    <rPh sb="0" eb="2">
      <t>コウシュウ</t>
    </rPh>
    <rPh sb="3" eb="5">
      <t>メイショウ</t>
    </rPh>
    <phoneticPr fontId="5"/>
  </si>
  <si>
    <t>　C 森林機能強化タイプ</t>
    <rPh sb="3" eb="5">
      <t>シンリン</t>
    </rPh>
    <rPh sb="5" eb="7">
      <t>キノウ</t>
    </rPh>
    <rPh sb="7" eb="9">
      <t>キョウカ</t>
    </rPh>
    <phoneticPr fontId="5"/>
  </si>
  <si>
    <t>　B 森林資源利用タイプ</t>
    <rPh sb="3" eb="5">
      <t>シンリン</t>
    </rPh>
    <rPh sb="5" eb="7">
      <t>シゲン</t>
    </rPh>
    <rPh sb="7" eb="9">
      <t>リヨウ</t>
    </rPh>
    <phoneticPr fontId="5"/>
  </si>
  <si>
    <t>　A-2 地域環境保全タイプ
　　　（侵入竹除去、竹
　　　林整備）</t>
    <rPh sb="5" eb="9">
      <t>チイキカンキョウ</t>
    </rPh>
    <rPh sb="9" eb="11">
      <t>ホゼン</t>
    </rPh>
    <rPh sb="19" eb="21">
      <t>シンニュウ</t>
    </rPh>
    <rPh sb="21" eb="22">
      <t>タケ</t>
    </rPh>
    <rPh sb="22" eb="24">
      <t>ジョキョ</t>
    </rPh>
    <rPh sb="25" eb="26">
      <t>タケ</t>
    </rPh>
    <rPh sb="30" eb="31">
      <t>リン</t>
    </rPh>
    <rPh sb="31" eb="33">
      <t>セイビ</t>
    </rPh>
    <phoneticPr fontId="5"/>
  </si>
  <si>
    <t>　A-1 地域環境保全タイプ
　　　（里山林保全）</t>
    <rPh sb="5" eb="7">
      <t>チイキ</t>
    </rPh>
    <rPh sb="7" eb="9">
      <t>カンキョウ</t>
    </rPh>
    <rPh sb="9" eb="11">
      <t>ホゼン</t>
    </rPh>
    <rPh sb="19" eb="21">
      <t>サトヤマ</t>
    </rPh>
    <rPh sb="21" eb="22">
      <t>リン</t>
    </rPh>
    <rPh sb="22" eb="24">
      <t>ホゼン</t>
    </rPh>
    <phoneticPr fontId="5"/>
  </si>
  <si>
    <t>２．実践活動</t>
    <rPh sb="2" eb="4">
      <t>ジッセン</t>
    </rPh>
    <rPh sb="4" eb="6">
      <t>カツドウ</t>
    </rPh>
    <phoneticPr fontId="5"/>
  </si>
  <si>
    <t>１．活動推進費</t>
    <rPh sb="2" eb="7">
      <t>カツドウスイシンヒ</t>
    </rPh>
    <phoneticPr fontId="5"/>
  </si>
  <si>
    <t>３月</t>
  </si>
  <si>
    <t>２月</t>
  </si>
  <si>
    <t>１月</t>
  </si>
  <si>
    <t>12月</t>
    <phoneticPr fontId="5"/>
  </si>
  <si>
    <t>11月</t>
    <phoneticPr fontId="5"/>
  </si>
  <si>
    <t>10月</t>
    <phoneticPr fontId="5"/>
  </si>
  <si>
    <t>９月</t>
  </si>
  <si>
    <t>８月</t>
  </si>
  <si>
    <t>７月</t>
  </si>
  <si>
    <t>６月</t>
  </si>
  <si>
    <t>５月</t>
    <rPh sb="1" eb="2">
      <t>ガツ</t>
    </rPh>
    <phoneticPr fontId="5"/>
  </si>
  <si>
    <t>４月</t>
    <rPh sb="1" eb="2">
      <t>ガツ</t>
    </rPh>
    <phoneticPr fontId="5"/>
  </si>
  <si>
    <t>取組内容</t>
    <rPh sb="0" eb="1">
      <t>ト</t>
    </rPh>
    <rPh sb="1" eb="2">
      <t>ク</t>
    </rPh>
    <rPh sb="2" eb="4">
      <t>ナイヨウ</t>
    </rPh>
    <phoneticPr fontId="5"/>
  </si>
  <si>
    <t>３．資機材・施設の整備等</t>
    <rPh sb="2" eb="5">
      <t>シキザイ</t>
    </rPh>
    <rPh sb="6" eb="8">
      <t>シセツ</t>
    </rPh>
    <rPh sb="9" eb="11">
      <t>セイビ</t>
    </rPh>
    <rPh sb="11" eb="12">
      <t>ナド</t>
    </rPh>
    <phoneticPr fontId="5"/>
  </si>
  <si>
    <t>　D 関係人口創出・維持
　　タイプ</t>
    <rPh sb="3" eb="7">
      <t>カンケイジンコウ</t>
    </rPh>
    <rPh sb="7" eb="9">
      <t>ソウシュツ</t>
    </rPh>
    <rPh sb="10" eb="12">
      <t>イジ</t>
    </rPh>
    <phoneticPr fontId="5"/>
  </si>
  <si>
    <t>２．協定の対象となる森林の位置(地番まで記載)</t>
    <rPh sb="16" eb="18">
      <t>チバン</t>
    </rPh>
    <rPh sb="20" eb="22">
      <t>キサイ</t>
    </rPh>
    <phoneticPr fontId="5"/>
  </si>
  <si>
    <t>年目</t>
    <rPh sb="0" eb="2">
      <t>ネンメ</t>
    </rPh>
    <phoneticPr fontId="5"/>
  </si>
  <si>
    <t>160,000円/ha
154,000円/ha
147,000円/ha</t>
    <phoneticPr fontId="5"/>
  </si>
  <si>
    <t>380,000円/ha
354,000円/ha
327,000円/ha</t>
    <phoneticPr fontId="5"/>
  </si>
  <si>
    <t>○○市（町）大字△△小字◇◇地番１００１、１００２、１００３、１００４、１００５</t>
    <phoneticPr fontId="5"/>
  </si>
  <si>
    <t xml:space="preserve">代表　兵庫　森太郎 </t>
    <rPh sb="3" eb="5">
      <t>ヒョウゴ</t>
    </rPh>
    <rPh sb="6" eb="7">
      <t>モリ</t>
    </rPh>
    <rPh sb="7" eb="9">
      <t>タロウ</t>
    </rPh>
    <phoneticPr fontId="5"/>
  </si>
  <si>
    <t>3か年計画の経過年数</t>
    <rPh sb="2" eb="3">
      <t>ネン</t>
    </rPh>
    <rPh sb="3" eb="5">
      <t>ケイカク</t>
    </rPh>
    <rPh sb="6" eb="8">
      <t>ケイカ</t>
    </rPh>
    <rPh sb="8" eb="10">
      <t>ネンスウ</t>
    </rPh>
    <phoneticPr fontId="5"/>
  </si>
  <si>
    <t xml:space="preserve">
</t>
    <phoneticPr fontId="5"/>
  </si>
  <si>
    <t>【地域外関係者の相手先名】</t>
    <phoneticPr fontId="5"/>
  </si>
  <si>
    <t>【活動内容】</t>
    <phoneticPr fontId="5"/>
  </si>
  <si>
    <t>○○活動組織</t>
    <phoneticPr fontId="5"/>
  </si>
  <si>
    <t>（注）地域外関係者との現地確認や活動内容の調整を必ず行うこと。</t>
    <rPh sb="1" eb="2">
      <t>チュウ</t>
    </rPh>
    <rPh sb="3" eb="9">
      <t>チイキガイカンケイシャ</t>
    </rPh>
    <rPh sb="11" eb="15">
      <t>ゲンチカクニン</t>
    </rPh>
    <rPh sb="16" eb="20">
      <t>カツドウナイヨウ</t>
    </rPh>
    <rPh sb="21" eb="23">
      <t>チョウセイ</t>
    </rPh>
    <rPh sb="24" eb="25">
      <t>カナラ</t>
    </rPh>
    <rPh sb="26" eb="27">
      <t>オコナ</t>
    </rPh>
    <phoneticPr fontId="5"/>
  </si>
  <si>
    <t>ひょうご森林林業協同組合連合会</t>
    <rPh sb="4" eb="6">
      <t>シンリン</t>
    </rPh>
    <rPh sb="6" eb="8">
      <t>リンギョウ</t>
    </rPh>
    <rPh sb="8" eb="12">
      <t>キョウドウクミアイ</t>
    </rPh>
    <rPh sb="12" eb="15">
      <t>レンゴウカイ</t>
    </rPh>
    <phoneticPr fontId="5"/>
  </si>
  <si>
    <t>番　　　号</t>
    <phoneticPr fontId="5"/>
  </si>
  <si>
    <t>日</t>
    <rPh sb="0" eb="1">
      <t>ヒ</t>
    </rPh>
    <phoneticPr fontId="5"/>
  </si>
  <si>
    <t>月</t>
    <rPh sb="0" eb="1">
      <t>ツキ</t>
    </rPh>
    <phoneticPr fontId="5"/>
  </si>
  <si>
    <t>３．森林・山村多面的機能発揮対策交付金</t>
    <rPh sb="2" eb="4">
      <t>シンリン</t>
    </rPh>
    <rPh sb="5" eb="19">
      <t>サンソンタメンテキキノウハッキタイサクコウフキン</t>
    </rPh>
    <phoneticPr fontId="5"/>
  </si>
  <si>
    <t>４．事業費</t>
    <rPh sb="2" eb="5">
      <t>ジギョウヒ</t>
    </rPh>
    <phoneticPr fontId="5"/>
  </si>
  <si>
    <t>５．月別スケジュール</t>
    <rPh sb="2" eb="4">
      <t>ツキベツ</t>
    </rPh>
    <phoneticPr fontId="5"/>
  </si>
  <si>
    <t>６．安全講習等の名称及び内容</t>
    <rPh sb="2" eb="4">
      <t>アンゼン</t>
    </rPh>
    <rPh sb="4" eb="6">
      <t>コウシュウ</t>
    </rPh>
    <rPh sb="6" eb="7">
      <t>ナド</t>
    </rPh>
    <rPh sb="8" eb="10">
      <t>メイショウ</t>
    </rPh>
    <rPh sb="10" eb="11">
      <t>オヨ</t>
    </rPh>
    <rPh sb="12" eb="14">
      <t>ナイヨウ</t>
    </rPh>
    <phoneticPr fontId="5"/>
  </si>
  <si>
    <t>７．関係人口創出・維持タイプの相手先及び活動内容</t>
    <rPh sb="2" eb="4">
      <t>カンケイ</t>
    </rPh>
    <rPh sb="4" eb="6">
      <t>ジンコウ</t>
    </rPh>
    <rPh sb="6" eb="8">
      <t>ソウシュツ</t>
    </rPh>
    <rPh sb="9" eb="11">
      <t>イジ</t>
    </rPh>
    <rPh sb="15" eb="18">
      <t>アイテサキ</t>
    </rPh>
    <rPh sb="18" eb="19">
      <t>オヨ</t>
    </rPh>
    <rPh sb="20" eb="24">
      <t>カツドウナイヨウ</t>
    </rPh>
    <phoneticPr fontId="5"/>
  </si>
  <si>
    <t>８．計画変更の理由（減額の理由）</t>
    <rPh sb="2" eb="4">
      <t>ケイカク</t>
    </rPh>
    <rPh sb="4" eb="6">
      <t>ヘンコウ</t>
    </rPh>
    <rPh sb="7" eb="9">
      <t>リユウ</t>
    </rPh>
    <rPh sb="10" eb="12">
      <t>ゲンガク</t>
    </rPh>
    <rPh sb="13" eb="15">
      <t>リユウ</t>
    </rPh>
    <phoneticPr fontId="5"/>
  </si>
  <si>
    <t>（注２）「森林面積等」欄のみ入力。また活動初年度の場合は市町担当者と相談の上、
　　　  活動推進費の額を入力。</t>
    <phoneticPr fontId="5"/>
  </si>
  <si>
    <t>（注３）交付金額等の欄で千円止めとする。</t>
    <rPh sb="4" eb="8">
      <t>コウフキンガク</t>
    </rPh>
    <rPh sb="8" eb="9">
      <t>ナド</t>
    </rPh>
    <rPh sb="10" eb="11">
      <t>ラン</t>
    </rPh>
    <rPh sb="12" eb="14">
      <t>センエン</t>
    </rPh>
    <rPh sb="14" eb="15">
      <t>ド</t>
    </rPh>
    <phoneticPr fontId="5"/>
  </si>
  <si>
    <t>（注４）面積は0.1ha、延長はｍ単位で記入。</t>
    <rPh sb="4" eb="6">
      <t>メンセキ</t>
    </rPh>
    <rPh sb="13" eb="15">
      <t>エンチョウ</t>
    </rPh>
    <rPh sb="17" eb="19">
      <t>タンイ</t>
    </rPh>
    <rPh sb="20" eb="22">
      <t>キニュウ</t>
    </rPh>
    <phoneticPr fontId="5"/>
  </si>
  <si>
    <t>（注５）当該年度に長期にわたり手入れをしなかったと考えられる森林を整備する面積は、
        活動期間内の前年度までに該当する森林の整備を実施した場合は、その森林の面積を
        除外し、当該年度に新たに森林の整備を実施する面積を記載すること。</t>
    <phoneticPr fontId="5"/>
  </si>
  <si>
    <t>（注６）地域環境保全タイプ及び森林資源利用タイプの交付単価は、活動計画の計過年度によって
　　　  異なるので留意すること。</t>
    <rPh sb="4" eb="8">
      <t>チイキカンキョウ</t>
    </rPh>
    <rPh sb="8" eb="10">
      <t>ホゼン</t>
    </rPh>
    <rPh sb="13" eb="14">
      <t>オヨ</t>
    </rPh>
    <rPh sb="15" eb="17">
      <t>シンリン</t>
    </rPh>
    <rPh sb="17" eb="19">
      <t>シゲン</t>
    </rPh>
    <rPh sb="19" eb="21">
      <t>リヨウ</t>
    </rPh>
    <rPh sb="25" eb="27">
      <t>コウフ</t>
    </rPh>
    <rPh sb="27" eb="29">
      <t>タンカ</t>
    </rPh>
    <rPh sb="31" eb="33">
      <t>カツドウ</t>
    </rPh>
    <rPh sb="33" eb="35">
      <t>ケイカク</t>
    </rPh>
    <rPh sb="36" eb="37">
      <t>ケイ</t>
    </rPh>
    <rPh sb="37" eb="40">
      <t>カネンド</t>
    </rPh>
    <rPh sb="50" eb="51">
      <t>コト</t>
    </rPh>
    <rPh sb="55" eb="57">
      <t>リュウイ</t>
    </rPh>
    <phoneticPr fontId="5"/>
  </si>
  <si>
    <t>（注１）２段書きとし、変更前を（　）書きで上段に記載するものとする。</t>
    <phoneticPr fontId="5"/>
  </si>
  <si>
    <t>※減額の場合は減額する金額も併せて記載すること。</t>
    <rPh sb="1" eb="3">
      <t>ゲンガク</t>
    </rPh>
    <rPh sb="4" eb="6">
      <t>バアイ</t>
    </rPh>
    <rPh sb="7" eb="9">
      <t>ゲンガク</t>
    </rPh>
    <rPh sb="11" eb="13">
      <t>キンガク</t>
    </rPh>
    <rPh sb="14" eb="15">
      <t>アワ</t>
    </rPh>
    <rPh sb="17" eb="19">
      <t>キサイ</t>
    </rPh>
    <phoneticPr fontId="5"/>
  </si>
  <si>
    <t>150,500円（上限）</t>
    <rPh sb="7" eb="8">
      <t>エン</t>
    </rPh>
    <rPh sb="9" eb="11">
      <t>ジョウゲン</t>
    </rPh>
    <phoneticPr fontId="5"/>
  </si>
  <si>
    <t>（</t>
  </si>
  <si>
    <t>（</t>
    <phoneticPr fontId="5"/>
  </si>
  <si>
    <t>ha）</t>
    <phoneticPr fontId="5"/>
  </si>
  <si>
    <t>ｍ）</t>
    <phoneticPr fontId="5"/>
  </si>
  <si>
    <t>回）</t>
    <rPh sb="0" eb="1">
      <t>カイ</t>
    </rPh>
    <phoneticPr fontId="5"/>
  </si>
  <si>
    <t>円）</t>
    <phoneticPr fontId="5"/>
  </si>
  <si>
    <t>円</t>
    <rPh sb="0" eb="1">
      <t>エン</t>
    </rPh>
    <phoneticPr fontId="5"/>
  </si>
  <si>
    <t>ha</t>
    <phoneticPr fontId="5"/>
  </si>
  <si>
    <t>ｍ</t>
    <phoneticPr fontId="5"/>
  </si>
  <si>
    <t>回</t>
    <phoneticPr fontId="5"/>
  </si>
  <si>
    <t>1,080円/ｍ</t>
    <rPh sb="5" eb="6">
      <t>エン</t>
    </rPh>
    <phoneticPr fontId="5"/>
  </si>
  <si>
    <t>67,000円/年１回</t>
    <rPh sb="6" eb="7">
      <t>エン</t>
    </rPh>
    <rPh sb="8" eb="9">
      <t>ネン</t>
    </rPh>
    <rPh sb="10" eb="11">
      <t>カイ</t>
    </rPh>
    <phoneticPr fontId="5"/>
  </si>
  <si>
    <t>―</t>
  </si>
  <si>
    <t>―</t>
    <phoneticPr fontId="5"/>
  </si>
  <si>
    <t>（</t>
    <phoneticPr fontId="5"/>
  </si>
  <si>
    <t>円</t>
    <rPh sb="0" eb="1">
      <t>エン</t>
    </rPh>
    <phoneticPr fontId="5"/>
  </si>
  <si>
    <t>千円）</t>
    <phoneticPr fontId="5"/>
  </si>
  <si>
    <t>ha</t>
    <phoneticPr fontId="5"/>
  </si>
  <si>
    <t>（別紙３　様式第16号）</t>
    <rPh sb="1" eb="3">
      <t>ベッシ</t>
    </rPh>
    <rPh sb="5" eb="7">
      <t>ヨウシキ</t>
    </rPh>
    <rPh sb="7" eb="8">
      <t>ダイ</t>
    </rPh>
    <rPh sb="10" eb="11">
      <t>ゴウ</t>
    </rPh>
    <phoneticPr fontId="5"/>
  </si>
  <si>
    <t>代表理事　新岡　史朗　様</t>
    <rPh sb="0" eb="4">
      <t>ダイヒョウリジ</t>
    </rPh>
    <rPh sb="5" eb="7">
      <t>ニイオカ</t>
    </rPh>
    <rPh sb="8" eb="9">
      <t>シ</t>
    </rPh>
    <rPh sb="9" eb="10">
      <t>ロウ</t>
    </rPh>
    <rPh sb="11" eb="12">
      <t>サマ</t>
    </rPh>
    <phoneticPr fontId="5"/>
  </si>
  <si>
    <t>令和６年度　森林・山村多面的機能発揮対策交付金に係る採択変更申請書（届出書）</t>
    <rPh sb="0" eb="2">
      <t>レイワ</t>
    </rPh>
    <rPh sb="28" eb="30">
      <t>ヘンコウ</t>
    </rPh>
    <rPh sb="34" eb="37">
      <t>トドケデショ</t>
    </rPh>
    <phoneticPr fontId="5"/>
  </si>
  <si>
    <t>　〇年〇月〇日付け第〇号で採択通知のあった森林・山村多面的機能発揮対策交付金を変更したいので、森林・山村多面的機能発揮対策実施要領（平成25年５月16日25林整森第74号林野庁長官通知）別紙３の第５の６に基づき、下記のとおり採択の変更を申請する（届け出る）。</t>
    <rPh sb="123" eb="124">
      <t>トド</t>
    </rPh>
    <rPh sb="125" eb="126">
      <t>デ</t>
    </rPh>
    <phoneticPr fontId="5"/>
  </si>
  <si>
    <t>令和６年</t>
    <rPh sb="0" eb="2">
      <t>レイワ</t>
    </rPh>
    <rPh sb="3" eb="4">
      <t>ネン</t>
    </rPh>
    <phoneticPr fontId="5"/>
  </si>
  <si>
    <t>（例）特別教育修了によるチェンソー購入に係る兵庫県補助の申請をするため
（例）台風の影響により予定していた整備区域全域を整備することが困難となったため
（例）申請していた資機材が見積取得時より安く購入できることとなったため</t>
    <rPh sb="1" eb="2">
      <t>レイ</t>
    </rPh>
    <rPh sb="3" eb="5">
      <t>トクベツ</t>
    </rPh>
    <rPh sb="5" eb="7">
      <t>キョウイク</t>
    </rPh>
    <rPh sb="7" eb="9">
      <t>シュウリョウ</t>
    </rPh>
    <rPh sb="17" eb="19">
      <t>コウニュウ</t>
    </rPh>
    <rPh sb="20" eb="21">
      <t>カカ</t>
    </rPh>
    <rPh sb="22" eb="25">
      <t>ヒョウゴケン</t>
    </rPh>
    <rPh sb="25" eb="27">
      <t>ホジョ</t>
    </rPh>
    <rPh sb="28" eb="30">
      <t>シンセイ</t>
    </rPh>
    <rPh sb="37" eb="38">
      <t>レイ</t>
    </rPh>
    <rPh sb="39" eb="41">
      <t>タイフウ</t>
    </rPh>
    <rPh sb="42" eb="44">
      <t>エイキョウ</t>
    </rPh>
    <rPh sb="47" eb="49">
      <t>ヨテイ</t>
    </rPh>
    <rPh sb="53" eb="55">
      <t>セイビ</t>
    </rPh>
    <rPh sb="55" eb="57">
      <t>クイキ</t>
    </rPh>
    <rPh sb="57" eb="59">
      <t>ゼンイキ</t>
    </rPh>
    <rPh sb="60" eb="62">
      <t>セイビ</t>
    </rPh>
    <rPh sb="67" eb="69">
      <t>コンナン</t>
    </rPh>
    <rPh sb="77" eb="78">
      <t>レイ</t>
    </rPh>
    <rPh sb="79" eb="81">
      <t>シンセイ</t>
    </rPh>
    <rPh sb="85" eb="88">
      <t>シキザイ</t>
    </rPh>
    <rPh sb="89" eb="94">
      <t>ミツモリシュトクジ</t>
    </rPh>
    <rPh sb="96" eb="97">
      <t>ヤス</t>
    </rPh>
    <rPh sb="98" eb="100">
      <t>コウニュウ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</si>
</sst>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0"/>
    <numFmt numFmtId="178" formatCode="[$]ggge&quot;年&quot;m&quot;月&quot;d&quot;日&quot;;@" x16r2:formatCode16="[$-ja-JP-x-gannen]ggge&quot;年&quot;m&quot;月&quot;d&quot;日&quot;;@"/>
  </numFmts>
  <fonts count="20" x14ac:knownFonts="1">
    <font>
      <sz val="11"/>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ＭＳ ゴシック"/>
      <family val="2"/>
      <charset val="128"/>
    </font>
    <font>
      <sz val="11"/>
      <color theme="1"/>
      <name val="ＭＳ ゴシック"/>
      <family val="2"/>
      <charset val="128"/>
    </font>
    <font>
      <sz val="11"/>
      <color theme="1"/>
      <name val="ＭＳ 明朝"/>
      <family val="1"/>
      <charset val="128"/>
    </font>
    <font>
      <sz val="11"/>
      <color rgb="FFFF0000"/>
      <name val="ＭＳ 明朝"/>
      <family val="1"/>
      <charset val="128"/>
    </font>
    <font>
      <sz val="11"/>
      <color theme="1"/>
      <name val="游ゴシック"/>
      <family val="3"/>
      <charset val="128"/>
      <scheme val="minor"/>
    </font>
    <font>
      <sz val="10"/>
      <color theme="1"/>
      <name val="ＭＳ Ｐゴシック"/>
      <family val="2"/>
      <charset val="128"/>
    </font>
    <font>
      <b/>
      <sz val="16"/>
      <color indexed="81"/>
      <name val="BIZ UDゴシック"/>
      <family val="3"/>
      <charset val="128"/>
    </font>
    <font>
      <sz val="16"/>
      <color theme="1"/>
      <name val="BIZ UDゴシック"/>
      <family val="3"/>
      <charset val="128"/>
    </font>
    <font>
      <sz val="12"/>
      <color rgb="FFFF0000"/>
      <name val="ＭＳ 明朝"/>
      <family val="1"/>
      <charset val="128"/>
    </font>
    <font>
      <b/>
      <sz val="16"/>
      <color indexed="81"/>
      <name val="BIZ UDPゴシック"/>
      <family val="3"/>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sz val="12"/>
      <color theme="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top style="dash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bottom style="dashed">
        <color indexed="64"/>
      </bottom>
      <diagonal/>
    </border>
    <border>
      <left/>
      <right/>
      <top style="double">
        <color indexed="64"/>
      </top>
      <bottom/>
      <diagonal/>
    </border>
  </borders>
  <cellStyleXfs count="9">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cellStyleXfs>
  <cellXfs count="185">
    <xf numFmtId="0" fontId="0" fillId="0" borderId="0" xfId="0">
      <alignment vertical="center"/>
    </xf>
    <xf numFmtId="0" fontId="4" fillId="0" borderId="0" xfId="0" applyFont="1">
      <alignment vertical="center"/>
    </xf>
    <xf numFmtId="0" fontId="7" fillId="0" borderId="0" xfId="0" applyFont="1">
      <alignment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left" vertical="center"/>
    </xf>
    <xf numFmtId="0" fontId="4" fillId="0" borderId="16" xfId="0" applyFont="1" applyBorder="1" applyAlignment="1">
      <alignment horizontal="left" vertical="center"/>
    </xf>
    <xf numFmtId="0" fontId="7" fillId="3" borderId="7" xfId="0" applyFont="1" applyFill="1" applyBorder="1">
      <alignment vertical="center"/>
    </xf>
    <xf numFmtId="0" fontId="7" fillId="3" borderId="8" xfId="0" applyFont="1" applyFill="1" applyBorder="1">
      <alignment vertical="center"/>
    </xf>
    <xf numFmtId="0" fontId="7" fillId="3" borderId="17" xfId="0" applyFont="1" applyFill="1" applyBorder="1">
      <alignment vertical="center"/>
    </xf>
    <xf numFmtId="0" fontId="7" fillId="3" borderId="18" xfId="0" applyFont="1" applyFill="1" applyBorder="1">
      <alignment vertical="center"/>
    </xf>
    <xf numFmtId="0" fontId="15" fillId="0" borderId="0" xfId="0" applyFont="1" applyAlignment="1">
      <alignment horizontal="left" vertical="center"/>
    </xf>
    <xf numFmtId="0" fontId="15" fillId="0" borderId="0" xfId="0" applyFont="1">
      <alignment vertical="center"/>
    </xf>
    <xf numFmtId="178" fontId="15" fillId="0" borderId="0" xfId="0" applyNumberFormat="1" applyFont="1">
      <alignment vertical="center"/>
    </xf>
    <xf numFmtId="178" fontId="15" fillId="0" borderId="0" xfId="0" applyNumberFormat="1" applyFont="1" applyAlignment="1">
      <alignment horizontal="right" vertical="center"/>
    </xf>
    <xf numFmtId="178" fontId="15" fillId="3" borderId="0" xfId="0" applyNumberFormat="1" applyFont="1" applyFill="1">
      <alignment vertical="center"/>
    </xf>
    <xf numFmtId="178" fontId="15" fillId="0" borderId="0" xfId="0" applyNumberFormat="1" applyFont="1" applyAlignment="1">
      <alignment horizontal="center" vertical="center"/>
    </xf>
    <xf numFmtId="0" fontId="15" fillId="0" borderId="0" xfId="0" applyFont="1" applyAlignment="1">
      <alignment horizontal="right" vertical="center"/>
    </xf>
    <xf numFmtId="0" fontId="15" fillId="3"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0" xfId="0" applyFont="1" applyFill="1" applyBorder="1" applyAlignment="1">
      <alignment horizontal="center" vertical="center"/>
    </xf>
    <xf numFmtId="38" fontId="17" fillId="3" borderId="10" xfId="1" applyFont="1" applyFill="1" applyBorder="1" applyAlignment="1">
      <alignment horizontal="right" vertical="center"/>
    </xf>
    <xf numFmtId="0" fontId="17" fillId="2" borderId="21" xfId="0" applyFont="1" applyFill="1" applyBorder="1" applyAlignment="1">
      <alignment horizontal="left" vertical="center"/>
    </xf>
    <xf numFmtId="0" fontId="17" fillId="2" borderId="20" xfId="0" applyFont="1" applyFill="1" applyBorder="1" applyAlignment="1">
      <alignment horizontal="left" vertical="center"/>
    </xf>
    <xf numFmtId="38" fontId="19" fillId="0" borderId="0" xfId="1" applyFont="1">
      <alignment vertical="center"/>
    </xf>
    <xf numFmtId="38" fontId="17" fillId="2" borderId="23" xfId="1" applyFont="1" applyFill="1" applyBorder="1" applyAlignment="1">
      <alignment horizontal="center" vertical="center"/>
    </xf>
    <xf numFmtId="0" fontId="17" fillId="2" borderId="23" xfId="0" applyFont="1" applyFill="1" applyBorder="1" applyAlignment="1">
      <alignment horizontal="center" vertical="center"/>
    </xf>
    <xf numFmtId="0" fontId="17" fillId="2" borderId="0" xfId="0" applyFont="1" applyFill="1" applyAlignment="1">
      <alignment horizontal="center" vertical="center"/>
    </xf>
    <xf numFmtId="38" fontId="17" fillId="3" borderId="0" xfId="1" applyFont="1" applyFill="1" applyBorder="1" applyAlignment="1">
      <alignment horizontal="right" vertical="center"/>
    </xf>
    <xf numFmtId="0" fontId="17" fillId="2" borderId="24" xfId="0" applyFont="1" applyFill="1" applyBorder="1" applyAlignment="1">
      <alignment horizontal="left" vertical="center"/>
    </xf>
    <xf numFmtId="0" fontId="17" fillId="2" borderId="23" xfId="0" applyFont="1" applyFill="1" applyBorder="1" applyAlignment="1">
      <alignment horizontal="left" vertical="center"/>
    </xf>
    <xf numFmtId="38" fontId="17" fillId="3" borderId="33" xfId="1" applyFont="1" applyFill="1" applyBorder="1" applyAlignment="1">
      <alignment horizontal="right" vertical="center"/>
    </xf>
    <xf numFmtId="38" fontId="17" fillId="2" borderId="26" xfId="1" applyFont="1" applyFill="1" applyBorder="1" applyAlignment="1">
      <alignment horizontal="center" vertical="top" wrapText="1"/>
    </xf>
    <xf numFmtId="177" fontId="17" fillId="3" borderId="19" xfId="0" applyNumberFormat="1" applyFont="1" applyFill="1" applyBorder="1">
      <alignment vertical="center"/>
    </xf>
    <xf numFmtId="0" fontId="17" fillId="2" borderId="27" xfId="0" applyFont="1" applyFill="1" applyBorder="1">
      <alignment vertical="center"/>
    </xf>
    <xf numFmtId="0" fontId="18" fillId="2" borderId="26" xfId="0" applyFont="1" applyFill="1" applyBorder="1">
      <alignment vertical="center"/>
    </xf>
    <xf numFmtId="38" fontId="17" fillId="2" borderId="19" xfId="1" applyFont="1" applyFill="1" applyBorder="1" applyAlignment="1">
      <alignment horizontal="right" vertical="center"/>
    </xf>
    <xf numFmtId="0" fontId="17" fillId="2" borderId="27" xfId="0" applyFont="1" applyFill="1" applyBorder="1" applyAlignment="1">
      <alignment horizontal="left" vertical="center"/>
    </xf>
    <xf numFmtId="0" fontId="17" fillId="2" borderId="26" xfId="0" applyFont="1" applyFill="1" applyBorder="1" applyAlignment="1">
      <alignment horizontal="left" vertical="center"/>
    </xf>
    <xf numFmtId="38" fontId="17" fillId="2" borderId="23" xfId="1" applyFont="1" applyFill="1" applyBorder="1" applyAlignment="1">
      <alignment horizontal="center" vertical="top" wrapText="1"/>
    </xf>
    <xf numFmtId="177" fontId="17" fillId="3" borderId="33" xfId="0" applyNumberFormat="1" applyFont="1" applyFill="1" applyBorder="1">
      <alignment vertical="center"/>
    </xf>
    <xf numFmtId="0" fontId="18" fillId="2" borderId="24" xfId="0" applyFont="1" applyFill="1" applyBorder="1">
      <alignment vertical="center"/>
    </xf>
    <xf numFmtId="0" fontId="18" fillId="2" borderId="23" xfId="0" applyFont="1" applyFill="1" applyBorder="1">
      <alignment vertical="center"/>
    </xf>
    <xf numFmtId="38" fontId="17" fillId="2" borderId="33" xfId="1" applyFont="1" applyFill="1" applyBorder="1" applyAlignment="1">
      <alignment horizontal="right" vertical="center"/>
    </xf>
    <xf numFmtId="0" fontId="17" fillId="2" borderId="22" xfId="0" applyFont="1" applyFill="1" applyBorder="1" applyAlignment="1">
      <alignment horizontal="left" vertical="center"/>
    </xf>
    <xf numFmtId="38" fontId="17" fillId="2" borderId="0" xfId="1" applyFont="1" applyFill="1" applyBorder="1" applyAlignment="1">
      <alignment horizontal="right" vertical="center"/>
    </xf>
    <xf numFmtId="0" fontId="17" fillId="2" borderId="26" xfId="0" applyFont="1" applyFill="1" applyBorder="1">
      <alignment vertical="center"/>
    </xf>
    <xf numFmtId="0" fontId="17" fillId="2" borderId="24" xfId="0" applyFont="1" applyFill="1" applyBorder="1">
      <alignment vertical="center"/>
    </xf>
    <xf numFmtId="0" fontId="17" fillId="2" borderId="23" xfId="0" applyFont="1" applyFill="1" applyBorder="1">
      <alignment vertical="center"/>
    </xf>
    <xf numFmtId="0" fontId="17" fillId="2" borderId="22" xfId="0" applyFont="1" applyFill="1" applyBorder="1">
      <alignment vertical="center"/>
    </xf>
    <xf numFmtId="38" fontId="17" fillId="2" borderId="26" xfId="1" applyFont="1" applyFill="1" applyBorder="1" applyAlignment="1">
      <alignment horizontal="center" vertical="center"/>
    </xf>
    <xf numFmtId="0" fontId="17" fillId="3" borderId="19" xfId="0" applyFont="1" applyFill="1" applyBorder="1">
      <alignment vertical="center"/>
    </xf>
    <xf numFmtId="0" fontId="17" fillId="3" borderId="33" xfId="0" applyFont="1" applyFill="1" applyBorder="1">
      <alignment vertical="center"/>
    </xf>
    <xf numFmtId="38" fontId="17" fillId="0" borderId="19" xfId="1" applyFont="1" applyFill="1" applyBorder="1" applyAlignment="1">
      <alignment horizontal="right" vertical="center"/>
    </xf>
    <xf numFmtId="38" fontId="17" fillId="0" borderId="33" xfId="1" applyFont="1" applyFill="1" applyBorder="1" applyAlignment="1">
      <alignment horizontal="right" vertical="center"/>
    </xf>
    <xf numFmtId="0" fontId="17" fillId="2" borderId="26" xfId="0" applyFont="1" applyFill="1" applyBorder="1" applyAlignment="1">
      <alignment horizontal="center" vertical="center"/>
    </xf>
    <xf numFmtId="0" fontId="17" fillId="2" borderId="19" xfId="0" applyFont="1" applyFill="1" applyBorder="1">
      <alignment vertical="center"/>
    </xf>
    <xf numFmtId="0" fontId="17" fillId="2" borderId="33" xfId="0" applyFont="1" applyFill="1" applyBorder="1">
      <alignment vertical="center"/>
    </xf>
    <xf numFmtId="38" fontId="17" fillId="3" borderId="19" xfId="1" applyFont="1" applyFill="1" applyBorder="1">
      <alignment vertical="center"/>
    </xf>
    <xf numFmtId="38" fontId="17" fillId="2" borderId="19" xfId="1" applyFont="1" applyFill="1" applyBorder="1" applyAlignment="1">
      <alignment horizontal="center" vertical="center"/>
    </xf>
    <xf numFmtId="38" fontId="17" fillId="3" borderId="33" xfId="1" applyFont="1" applyFill="1" applyBorder="1">
      <alignment vertical="center"/>
    </xf>
    <xf numFmtId="38" fontId="17" fillId="4" borderId="33" xfId="1" applyFont="1" applyFill="1" applyBorder="1" applyAlignment="1">
      <alignment horizontal="right" vertical="center"/>
    </xf>
    <xf numFmtId="38" fontId="17" fillId="2" borderId="33" xfId="1" applyFont="1" applyFill="1" applyBorder="1" applyAlignment="1">
      <alignment horizontal="center" vertical="center"/>
    </xf>
    <xf numFmtId="0" fontId="17" fillId="2" borderId="22" xfId="0" applyFont="1" applyFill="1" applyBorder="1" applyAlignment="1">
      <alignment horizontal="center" vertical="center"/>
    </xf>
    <xf numFmtId="38" fontId="17" fillId="3" borderId="0" xfId="1" applyFont="1" applyFill="1" applyBorder="1">
      <alignment vertical="center"/>
    </xf>
    <xf numFmtId="38" fontId="17" fillId="2" borderId="19" xfId="1" applyFont="1" applyFill="1" applyBorder="1">
      <alignment vertical="center"/>
    </xf>
    <xf numFmtId="0" fontId="17" fillId="2" borderId="13" xfId="0" applyFont="1" applyFill="1" applyBorder="1">
      <alignment vertical="center"/>
    </xf>
    <xf numFmtId="0" fontId="17" fillId="2" borderId="14" xfId="0" applyFont="1" applyFill="1" applyBorder="1">
      <alignment vertical="center"/>
    </xf>
    <xf numFmtId="38" fontId="17" fillId="2" borderId="11" xfId="1" applyFont="1" applyFill="1" applyBorder="1">
      <alignment vertical="center"/>
    </xf>
    <xf numFmtId="38" fontId="17" fillId="2" borderId="11" xfId="1" applyFont="1" applyFill="1" applyBorder="1" applyAlignment="1">
      <alignment horizontal="right" vertical="center"/>
    </xf>
    <xf numFmtId="0" fontId="17" fillId="2" borderId="14" xfId="0" applyFont="1" applyFill="1" applyBorder="1" applyAlignment="1">
      <alignment horizontal="left" vertical="center"/>
    </xf>
    <xf numFmtId="0" fontId="17" fillId="2" borderId="13" xfId="0" applyFont="1" applyFill="1" applyBorder="1" applyAlignment="1">
      <alignment horizontal="left" vertical="center"/>
    </xf>
    <xf numFmtId="38" fontId="17" fillId="2" borderId="11" xfId="1" applyFont="1" applyFill="1" applyBorder="1" applyAlignment="1">
      <alignment horizontal="center" vertical="center"/>
    </xf>
    <xf numFmtId="0" fontId="17" fillId="2" borderId="31" xfId="0" applyFont="1" applyFill="1" applyBorder="1" applyAlignment="1">
      <alignment horizontal="center" vertical="center"/>
    </xf>
    <xf numFmtId="38" fontId="17" fillId="2" borderId="31" xfId="1" applyFont="1" applyFill="1" applyBorder="1" applyAlignment="1">
      <alignment horizontal="center" vertical="center"/>
    </xf>
    <xf numFmtId="38" fontId="17" fillId="2" borderId="34" xfId="1" applyFont="1" applyFill="1" applyBorder="1" applyAlignment="1">
      <alignment horizontal="right" vertical="center"/>
    </xf>
    <xf numFmtId="0" fontId="17" fillId="2" borderId="15" xfId="0" applyFont="1" applyFill="1" applyBorder="1" applyAlignment="1">
      <alignment horizontal="left" vertical="center"/>
    </xf>
    <xf numFmtId="0" fontId="17" fillId="2" borderId="32" xfId="0" applyFont="1" applyFill="1" applyBorder="1" applyAlignment="1">
      <alignment horizontal="left" vertical="center"/>
    </xf>
    <xf numFmtId="0" fontId="17" fillId="2" borderId="31" xfId="0" applyFont="1" applyFill="1" applyBorder="1" applyAlignment="1">
      <alignment horizontal="left" vertical="center"/>
    </xf>
    <xf numFmtId="0" fontId="17" fillId="2" borderId="13" xfId="0" applyFont="1" applyFill="1" applyBorder="1" applyAlignment="1">
      <alignment horizontal="center" vertical="center"/>
    </xf>
    <xf numFmtId="38" fontId="17" fillId="2" borderId="14" xfId="1" applyFont="1" applyFill="1" applyBorder="1" applyAlignment="1">
      <alignment horizontal="center" vertical="center"/>
    </xf>
    <xf numFmtId="38" fontId="17" fillId="2" borderId="13" xfId="1" applyFont="1" applyFill="1" applyBorder="1" applyAlignment="1">
      <alignment horizontal="center" vertical="center"/>
    </xf>
    <xf numFmtId="0" fontId="17" fillId="2" borderId="31" xfId="0" applyFont="1" applyFill="1" applyBorder="1">
      <alignment vertical="center"/>
    </xf>
    <xf numFmtId="0" fontId="17" fillId="2" borderId="34" xfId="0" applyFont="1" applyFill="1" applyBorder="1">
      <alignment vertical="center"/>
    </xf>
    <xf numFmtId="0" fontId="17" fillId="2" borderId="32" xfId="0" applyFont="1" applyFill="1" applyBorder="1">
      <alignment vertical="center"/>
    </xf>
    <xf numFmtId="176" fontId="17" fillId="2" borderId="34" xfId="1" applyNumberFormat="1" applyFont="1" applyFill="1" applyBorder="1" applyAlignment="1">
      <alignment horizontal="right" vertical="center"/>
    </xf>
    <xf numFmtId="0" fontId="17" fillId="2" borderId="11" xfId="0" applyFont="1" applyFill="1" applyBorder="1">
      <alignment vertical="center"/>
    </xf>
    <xf numFmtId="176" fontId="17" fillId="2" borderId="11" xfId="1" applyNumberFormat="1" applyFont="1" applyFill="1" applyBorder="1" applyAlignment="1">
      <alignment horizontal="right" vertical="center"/>
    </xf>
    <xf numFmtId="0" fontId="17" fillId="2" borderId="15" xfId="0" applyFont="1" applyFill="1" applyBorder="1">
      <alignment vertical="center"/>
    </xf>
    <xf numFmtId="177" fontId="17" fillId="3" borderId="0" xfId="0" applyNumberFormat="1" applyFont="1" applyFill="1">
      <alignment vertical="center"/>
    </xf>
    <xf numFmtId="0" fontId="17" fillId="2" borderId="0" xfId="0" applyFont="1" applyFill="1">
      <alignment vertical="center"/>
    </xf>
    <xf numFmtId="0" fontId="17" fillId="2" borderId="5" xfId="0" applyFont="1" applyFill="1" applyBorder="1">
      <alignment vertical="center"/>
    </xf>
    <xf numFmtId="0" fontId="17" fillId="2" borderId="6" xfId="0" applyFont="1" applyFill="1" applyBorder="1">
      <alignment vertical="center"/>
    </xf>
    <xf numFmtId="177" fontId="17" fillId="3" borderId="9" xfId="0" applyNumberFormat="1" applyFont="1" applyFill="1" applyBorder="1">
      <alignment vertical="center"/>
    </xf>
    <xf numFmtId="0" fontId="17" fillId="2" borderId="9" xfId="0" applyFont="1" applyFill="1" applyBorder="1">
      <alignment vertical="center"/>
    </xf>
    <xf numFmtId="0" fontId="15" fillId="0" borderId="15" xfId="0" applyFont="1" applyBorder="1">
      <alignment vertical="center"/>
    </xf>
    <xf numFmtId="0" fontId="17" fillId="2" borderId="20" xfId="0" applyFont="1" applyFill="1" applyBorder="1">
      <alignment vertical="center"/>
    </xf>
    <xf numFmtId="0" fontId="17" fillId="2" borderId="21" xfId="0" applyFont="1" applyFill="1" applyBorder="1">
      <alignment vertical="center"/>
    </xf>
    <xf numFmtId="177" fontId="17" fillId="3" borderId="10" xfId="0" applyNumberFormat="1" applyFont="1" applyFill="1" applyBorder="1">
      <alignment vertical="center"/>
    </xf>
    <xf numFmtId="0" fontId="17" fillId="2" borderId="10" xfId="0" applyFont="1" applyFill="1" applyBorder="1">
      <alignment vertical="center"/>
    </xf>
    <xf numFmtId="0" fontId="15" fillId="0" borderId="0" xfId="0" applyFont="1" applyAlignment="1"/>
    <xf numFmtId="0" fontId="15" fillId="0" borderId="9" xfId="0" applyFont="1" applyBorder="1" applyAlignment="1">
      <alignment horizontal="distributed" vertical="center"/>
    </xf>
    <xf numFmtId="0" fontId="15" fillId="0" borderId="9" xfId="0" applyFont="1" applyBorder="1">
      <alignment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15" fillId="0" borderId="11" xfId="0" applyFont="1" applyBorder="1">
      <alignment vertical="center"/>
    </xf>
    <xf numFmtId="0" fontId="17" fillId="2" borderId="20"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0" xfId="0" applyFont="1" applyFill="1" applyBorder="1" applyAlignment="1">
      <alignment vertical="center" wrapText="1"/>
    </xf>
    <xf numFmtId="0" fontId="17" fillId="2" borderId="12" xfId="0" applyFont="1" applyFill="1" applyBorder="1" applyAlignment="1">
      <alignment vertical="center" wrapText="1"/>
    </xf>
    <xf numFmtId="0" fontId="18" fillId="2" borderId="28" xfId="0" applyFont="1" applyFill="1" applyBorder="1" applyAlignment="1">
      <alignment vertical="center" wrapText="1"/>
    </xf>
    <xf numFmtId="0" fontId="18" fillId="2" borderId="2" xfId="0" applyFont="1" applyFill="1" applyBorder="1" applyAlignment="1">
      <alignment vertical="center" wrapText="1"/>
    </xf>
    <xf numFmtId="0" fontId="18" fillId="2" borderId="25" xfId="0" applyFont="1" applyFill="1" applyBorder="1" applyAlignment="1">
      <alignment vertical="center" wrapText="1"/>
    </xf>
    <xf numFmtId="0" fontId="18" fillId="2" borderId="18" xfId="0" applyFont="1" applyFill="1" applyBorder="1" applyAlignment="1">
      <alignment vertical="center" wrapText="1"/>
    </xf>
    <xf numFmtId="0" fontId="18" fillId="2" borderId="0" xfId="0" applyFont="1" applyFill="1" applyAlignment="1">
      <alignment vertical="center" wrapText="1"/>
    </xf>
    <xf numFmtId="0" fontId="18" fillId="2" borderId="9" xfId="0" applyFont="1" applyFill="1" applyBorder="1" applyAlignment="1">
      <alignment vertical="center" wrapText="1"/>
    </xf>
    <xf numFmtId="38" fontId="17" fillId="2" borderId="20" xfId="1" applyFont="1" applyFill="1" applyBorder="1" applyAlignment="1">
      <alignment horizontal="center" vertical="center"/>
    </xf>
    <xf numFmtId="38" fontId="17" fillId="2" borderId="23" xfId="1" applyFont="1" applyFill="1" applyBorder="1" applyAlignment="1">
      <alignment horizontal="center" vertical="center"/>
    </xf>
    <xf numFmtId="38" fontId="17" fillId="2" borderId="26" xfId="1" applyFont="1" applyFill="1" applyBorder="1" applyAlignment="1">
      <alignment horizontal="center" vertical="top" wrapText="1"/>
    </xf>
    <xf numFmtId="38" fontId="17" fillId="2" borderId="23" xfId="1" applyFont="1" applyFill="1" applyBorder="1" applyAlignment="1">
      <alignment horizontal="center" vertical="top" wrapText="1"/>
    </xf>
    <xf numFmtId="38" fontId="17" fillId="2" borderId="26" xfId="1" applyFont="1" applyFill="1" applyBorder="1" applyAlignment="1">
      <alignment horizontal="center" vertical="center"/>
    </xf>
    <xf numFmtId="0" fontId="17" fillId="2" borderId="26" xfId="0" applyFont="1" applyFill="1" applyBorder="1" applyAlignment="1">
      <alignment horizontal="center" vertical="center"/>
    </xf>
    <xf numFmtId="0" fontId="17" fillId="2" borderId="25"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8" fillId="2" borderId="29" xfId="0" applyFont="1" applyFill="1" applyBorder="1" applyAlignment="1">
      <alignment vertical="center" wrapText="1"/>
    </xf>
    <xf numFmtId="0" fontId="15" fillId="3" borderId="0" xfId="0" applyFont="1" applyFill="1" applyAlignment="1">
      <alignment horizontal="left" vertical="center"/>
    </xf>
    <xf numFmtId="0" fontId="15" fillId="0" borderId="0" xfId="0" applyFont="1" applyAlignment="1">
      <alignment horizontal="left" vertical="center"/>
    </xf>
    <xf numFmtId="0" fontId="15" fillId="3" borderId="0" xfId="0" applyFont="1" applyFill="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3" borderId="0" xfId="0" applyFont="1" applyFill="1" applyAlignment="1">
      <alignment horizontal="left" vertical="center" shrinkToFit="1"/>
    </xf>
    <xf numFmtId="0" fontId="15" fillId="3" borderId="0" xfId="0" applyFont="1" applyFill="1" applyAlignment="1">
      <alignment horizontal="left" vertical="top" wrapText="1"/>
    </xf>
    <xf numFmtId="0" fontId="15" fillId="0" borderId="9" xfId="0" applyFont="1" applyBorder="1" applyAlignment="1">
      <alignment horizontal="right" vertical="center"/>
    </xf>
    <xf numFmtId="0" fontId="15" fillId="0" borderId="0" xfId="0" applyFont="1" applyAlignment="1">
      <alignment horizontal="left" wrapText="1"/>
    </xf>
    <xf numFmtId="38" fontId="15" fillId="0" borderId="9" xfId="1" applyFont="1" applyBorder="1" applyAlignment="1">
      <alignment horizontal="right" vertical="center"/>
    </xf>
    <xf numFmtId="38" fontId="15" fillId="0" borderId="0" xfId="1" applyFont="1" applyAlignment="1">
      <alignment horizontal="right" vertical="center"/>
    </xf>
    <xf numFmtId="0" fontId="15" fillId="0" borderId="0" xfId="0" applyFont="1" applyAlignment="1">
      <alignment horizontal="right" vertical="center"/>
    </xf>
    <xf numFmtId="38" fontId="15" fillId="0" borderId="11" xfId="1" applyFont="1" applyBorder="1" applyAlignment="1">
      <alignment horizontal="right" vertical="center"/>
    </xf>
    <xf numFmtId="38" fontId="15" fillId="3" borderId="9" xfId="1" applyFont="1" applyFill="1" applyBorder="1" applyAlignment="1">
      <alignment horizontal="right" vertical="center"/>
    </xf>
    <xf numFmtId="38" fontId="17" fillId="2" borderId="34" xfId="1" applyFont="1" applyFill="1" applyBorder="1" applyAlignment="1">
      <alignment horizontal="center" vertical="center"/>
    </xf>
    <xf numFmtId="38" fontId="17" fillId="2" borderId="32" xfId="1" applyFont="1" applyFill="1" applyBorder="1" applyAlignment="1">
      <alignment horizontal="center" vertical="center"/>
    </xf>
    <xf numFmtId="0" fontId="15" fillId="0" borderId="10" xfId="0" applyFont="1" applyBorder="1" applyAlignment="1">
      <alignment horizontal="left" wrapText="1"/>
    </xf>
    <xf numFmtId="0" fontId="4" fillId="0" borderId="0" xfId="0" applyFont="1" applyAlignment="1">
      <alignment horizontal="left" vertical="center"/>
    </xf>
    <xf numFmtId="0" fontId="13" fillId="3" borderId="20" xfId="0" applyFont="1" applyFill="1" applyBorder="1" applyAlignment="1">
      <alignment horizontal="left" vertical="top" wrapText="1"/>
    </xf>
    <xf numFmtId="0" fontId="4" fillId="3" borderId="10" xfId="0" applyFont="1" applyFill="1" applyBorder="1" applyAlignment="1">
      <alignment horizontal="left" vertical="top"/>
    </xf>
    <xf numFmtId="0" fontId="4" fillId="3" borderId="21" xfId="0" applyFont="1" applyFill="1" applyBorder="1" applyAlignment="1">
      <alignment horizontal="left" vertical="top"/>
    </xf>
    <xf numFmtId="0" fontId="4" fillId="3" borderId="22" xfId="0" applyFont="1" applyFill="1" applyBorder="1" applyAlignment="1">
      <alignment horizontal="left" vertical="top"/>
    </xf>
    <xf numFmtId="0" fontId="4" fillId="3" borderId="0" xfId="0" applyFont="1" applyFill="1" applyAlignment="1">
      <alignment horizontal="left" vertical="top"/>
    </xf>
    <xf numFmtId="0" fontId="4" fillId="3" borderId="15" xfId="0" applyFont="1" applyFill="1" applyBorder="1" applyAlignment="1">
      <alignment horizontal="left" vertical="top"/>
    </xf>
    <xf numFmtId="0" fontId="4" fillId="3" borderId="5" xfId="0" applyFont="1" applyFill="1" applyBorder="1" applyAlignment="1">
      <alignment horizontal="left" vertical="top"/>
    </xf>
    <xf numFmtId="0" fontId="4" fillId="3" borderId="9" xfId="0" applyFont="1" applyFill="1" applyBorder="1" applyAlignment="1">
      <alignment horizontal="left" vertical="top"/>
    </xf>
    <xf numFmtId="0" fontId="4" fillId="3" borderId="6" xfId="0" applyFont="1" applyFill="1" applyBorder="1" applyAlignment="1">
      <alignment horizontal="left" vertical="top"/>
    </xf>
    <xf numFmtId="0" fontId="4" fillId="0" borderId="0" xfId="0" applyFont="1" applyAlignment="1">
      <alignment horizontal="left" vertical="center" wrapText="1"/>
    </xf>
    <xf numFmtId="0" fontId="7" fillId="0" borderId="17"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8" fillId="3" borderId="3" xfId="0" applyFont="1" applyFill="1" applyBorder="1" applyAlignment="1">
      <alignment horizontal="center" vertical="center"/>
    </xf>
    <xf numFmtId="0" fontId="8" fillId="3" borderId="16" xfId="0" applyFont="1" applyFill="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lef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8" fillId="3" borderId="4" xfId="0" applyFont="1" applyFill="1" applyBorder="1" applyAlignment="1">
      <alignment horizontal="center" vertical="center"/>
    </xf>
    <xf numFmtId="0" fontId="8" fillId="3" borderId="1" xfId="0" applyFont="1" applyFill="1" applyBorder="1" applyAlignment="1">
      <alignment horizontal="left" vertical="center" wrapText="1"/>
    </xf>
    <xf numFmtId="0" fontId="8" fillId="3" borderId="1" xfId="0" applyFont="1" applyFill="1" applyBorder="1" applyAlignment="1">
      <alignment horizontal="left" vertical="center"/>
    </xf>
    <xf numFmtId="0" fontId="8" fillId="3" borderId="1" xfId="0" applyFont="1" applyFill="1" applyBorder="1" applyAlignment="1">
      <alignment horizontal="center" vertical="center"/>
    </xf>
    <xf numFmtId="0" fontId="7" fillId="0" borderId="1" xfId="0" applyFont="1" applyBorder="1" applyAlignment="1">
      <alignment horizontal="center" vertical="center"/>
    </xf>
  </cellXfs>
  <cellStyles count="9">
    <cellStyle name="桁区切り" xfId="1" builtinId="6"/>
    <cellStyle name="桁区切り 10" xfId="8" xr:uid="{C4A2A9D2-8A5D-4457-A99E-1FF526869548}"/>
    <cellStyle name="桁区切り 2" xfId="5" xr:uid="{BEF220AA-C3F1-4FB9-8C47-DE4934928641}"/>
    <cellStyle name="桁区切り 3" xfId="7" xr:uid="{E4E5E295-4588-4090-9D29-95463F71999C}"/>
    <cellStyle name="標準" xfId="0" builtinId="0"/>
    <cellStyle name="標準 2" xfId="3" xr:uid="{E467BB9E-5E5C-488A-8C3D-F02AEA4DCFFA}"/>
    <cellStyle name="標準 3" xfId="4" xr:uid="{F4BD9DEA-06C2-4565-8B39-181E2C2B0F62}"/>
    <cellStyle name="標準 4" xfId="6" xr:uid="{35959BDA-39C4-453C-A6A4-6C72EC91A97D}"/>
    <cellStyle name="標準 5" xfId="2" xr:uid="{38EBD0BA-E4E4-42BD-9C68-23DA2FC2815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82517</xdr:colOff>
      <xdr:row>17</xdr:row>
      <xdr:rowOff>145677</xdr:rowOff>
    </xdr:from>
    <xdr:to>
      <xdr:col>26</xdr:col>
      <xdr:colOff>261812</xdr:colOff>
      <xdr:row>25</xdr:row>
      <xdr:rowOff>44826</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12812399" y="7586383"/>
          <a:ext cx="2229972" cy="3204884"/>
        </a:xfrm>
        <a:prstGeom prst="rect">
          <a:avLst/>
        </a:prstGeom>
        <a:solidFill>
          <a:schemeClr val="bg1"/>
        </a:solidFill>
        <a:ln w="762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資機材・施設の整備は、整備活動中に必要とするので採択決定後で、</a:t>
          </a:r>
          <a:r>
            <a:rPr kumimoji="1" lang="ja-JP" altLang="en-US" sz="1600" b="1">
              <a:solidFill>
                <a:schemeClr val="tx1"/>
              </a:solidFill>
            </a:rPr>
            <a:t>整備活動開始前</a:t>
          </a:r>
          <a:r>
            <a:rPr kumimoji="1" lang="ja-JP" altLang="en-US" sz="1600">
              <a:solidFill>
                <a:schemeClr val="tx1"/>
              </a:solidFill>
            </a:rPr>
            <a:t>に購入する計画を立ててください。作業完了後の購入は「交付金対象外」です。</a:t>
          </a:r>
        </a:p>
      </xdr:txBody>
    </xdr:sp>
    <xdr:clientData/>
  </xdr:twoCellAnchor>
  <xdr:twoCellAnchor>
    <xdr:from>
      <xdr:col>18</xdr:col>
      <xdr:colOff>55078</xdr:colOff>
      <xdr:row>2</xdr:row>
      <xdr:rowOff>24147</xdr:rowOff>
    </xdr:from>
    <xdr:to>
      <xdr:col>19</xdr:col>
      <xdr:colOff>187947</xdr:colOff>
      <xdr:row>2</xdr:row>
      <xdr:rowOff>24147</xdr:rowOff>
    </xdr:to>
    <xdr:cxnSp macro="">
      <xdr:nvCxnSpPr>
        <xdr:cNvPr id="26" name="直線矢印コネクタ 25">
          <a:extLst>
            <a:ext uri="{FF2B5EF4-FFF2-40B4-BE49-F238E27FC236}">
              <a16:creationId xmlns:a16="http://schemas.microsoft.com/office/drawing/2014/main" id="{00000000-0008-0000-0200-00001A000000}"/>
            </a:ext>
          </a:extLst>
        </xdr:cNvPr>
        <xdr:cNvCxnSpPr/>
      </xdr:nvCxnSpPr>
      <xdr:spPr>
        <a:xfrm>
          <a:off x="9367166" y="797353"/>
          <a:ext cx="816428"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64852</xdr:colOff>
      <xdr:row>2</xdr:row>
      <xdr:rowOff>14621</xdr:rowOff>
    </xdr:from>
    <xdr:to>
      <xdr:col>20</xdr:col>
      <xdr:colOff>386641</xdr:colOff>
      <xdr:row>2</xdr:row>
      <xdr:rowOff>14623</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flipV="1">
          <a:off x="10744058" y="787827"/>
          <a:ext cx="321789" cy="2"/>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429863</xdr:colOff>
      <xdr:row>3</xdr:row>
      <xdr:rowOff>411995</xdr:rowOff>
    </xdr:from>
    <xdr:to>
      <xdr:col>17</xdr:col>
      <xdr:colOff>131607</xdr:colOff>
      <xdr:row>4</xdr:row>
      <xdr:rowOff>230460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7691275" y="1633436"/>
          <a:ext cx="1068861" cy="2667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現況調査</a:t>
          </a:r>
        </a:p>
      </xdr:txBody>
    </xdr:sp>
    <xdr:clientData/>
  </xdr:twoCellAnchor>
  <xdr:twoCellAnchor>
    <xdr:from>
      <xdr:col>15</xdr:col>
      <xdr:colOff>408697</xdr:colOff>
      <xdr:row>3</xdr:row>
      <xdr:rowOff>57453</xdr:rowOff>
    </xdr:from>
    <xdr:to>
      <xdr:col>17</xdr:col>
      <xdr:colOff>246814</xdr:colOff>
      <xdr:row>3</xdr:row>
      <xdr:rowOff>296636</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7670109" y="1278894"/>
          <a:ext cx="1205234" cy="239183"/>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活動打合せ</a:t>
          </a:r>
        </a:p>
      </xdr:txBody>
    </xdr:sp>
    <xdr:clientData/>
  </xdr:twoCellAnchor>
  <xdr:twoCellAnchor>
    <xdr:from>
      <xdr:col>16</xdr:col>
      <xdr:colOff>672425</xdr:colOff>
      <xdr:row>16</xdr:row>
      <xdr:rowOff>149058</xdr:rowOff>
    </xdr:from>
    <xdr:to>
      <xdr:col>18</xdr:col>
      <xdr:colOff>347366</xdr:colOff>
      <xdr:row>16</xdr:row>
      <xdr:rowOff>428308</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8638789" y="7180240"/>
          <a:ext cx="1060395" cy="27925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作業道作設</a:t>
          </a:r>
        </a:p>
      </xdr:txBody>
    </xdr:sp>
    <xdr:clientData/>
  </xdr:twoCellAnchor>
  <xdr:twoCellAnchor>
    <xdr:from>
      <xdr:col>15</xdr:col>
      <xdr:colOff>260816</xdr:colOff>
      <xdr:row>16</xdr:row>
      <xdr:rowOff>149059</xdr:rowOff>
    </xdr:from>
    <xdr:to>
      <xdr:col>16</xdr:col>
      <xdr:colOff>563925</xdr:colOff>
      <xdr:row>16</xdr:row>
      <xdr:rowOff>407142</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7534452" y="7180241"/>
          <a:ext cx="995837" cy="258083"/>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作業道補修</a:t>
          </a:r>
        </a:p>
      </xdr:txBody>
    </xdr:sp>
    <xdr:clientData/>
  </xdr:twoCellAnchor>
  <xdr:twoCellAnchor>
    <xdr:from>
      <xdr:col>18</xdr:col>
      <xdr:colOff>381767</xdr:colOff>
      <xdr:row>7</xdr:row>
      <xdr:rowOff>154669</xdr:rowOff>
    </xdr:from>
    <xdr:to>
      <xdr:col>20</xdr:col>
      <xdr:colOff>250935</xdr:colOff>
      <xdr:row>7</xdr:row>
      <xdr:rowOff>447676</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9733585" y="3029487"/>
          <a:ext cx="1254623" cy="2930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灌木の刈払</a:t>
          </a:r>
        </a:p>
      </xdr:txBody>
    </xdr:sp>
    <xdr:clientData/>
  </xdr:twoCellAnchor>
  <xdr:twoCellAnchor>
    <xdr:from>
      <xdr:col>15</xdr:col>
      <xdr:colOff>303533</xdr:colOff>
      <xdr:row>14</xdr:row>
      <xdr:rowOff>90475</xdr:rowOff>
    </xdr:from>
    <xdr:to>
      <xdr:col>16</xdr:col>
      <xdr:colOff>292468</xdr:colOff>
      <xdr:row>14</xdr:row>
      <xdr:rowOff>358160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7577169" y="6221111"/>
          <a:ext cx="681663" cy="26768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加工</a:t>
          </a:r>
        </a:p>
      </xdr:txBody>
    </xdr:sp>
    <xdr:clientData/>
  </xdr:twoCellAnchor>
  <xdr:twoCellAnchor>
    <xdr:from>
      <xdr:col>19</xdr:col>
      <xdr:colOff>346363</xdr:colOff>
      <xdr:row>13</xdr:row>
      <xdr:rowOff>99803</xdr:rowOff>
    </xdr:from>
    <xdr:to>
      <xdr:col>20</xdr:col>
      <xdr:colOff>306878</xdr:colOff>
      <xdr:row>13</xdr:row>
      <xdr:rowOff>368468</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0390908" y="5780167"/>
          <a:ext cx="653243" cy="26866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搬出</a:t>
          </a:r>
        </a:p>
      </xdr:txBody>
    </xdr:sp>
    <xdr:clientData/>
  </xdr:twoCellAnchor>
  <xdr:twoCellAnchor>
    <xdr:from>
      <xdr:col>15</xdr:col>
      <xdr:colOff>355778</xdr:colOff>
      <xdr:row>2</xdr:row>
      <xdr:rowOff>149030</xdr:rowOff>
    </xdr:from>
    <xdr:to>
      <xdr:col>17</xdr:col>
      <xdr:colOff>342419</xdr:colOff>
      <xdr:row>2</xdr:row>
      <xdr:rowOff>416788</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7617190" y="922236"/>
          <a:ext cx="1353758" cy="26775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消耗品購入</a:t>
          </a:r>
        </a:p>
      </xdr:txBody>
    </xdr:sp>
    <xdr:clientData/>
  </xdr:twoCellAnchor>
  <xdr:twoCellAnchor>
    <xdr:from>
      <xdr:col>18</xdr:col>
      <xdr:colOff>192510</xdr:colOff>
      <xdr:row>2</xdr:row>
      <xdr:rowOff>153262</xdr:rowOff>
    </xdr:from>
    <xdr:to>
      <xdr:col>20</xdr:col>
      <xdr:colOff>263668</xdr:colOff>
      <xdr:row>2</xdr:row>
      <xdr:rowOff>395621</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9504598" y="926468"/>
          <a:ext cx="1438276" cy="24235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モニタリング調査</a:t>
          </a:r>
        </a:p>
      </xdr:txBody>
    </xdr:sp>
    <xdr:clientData/>
  </xdr:twoCellAnchor>
  <xdr:twoCellAnchor>
    <xdr:from>
      <xdr:col>15</xdr:col>
      <xdr:colOff>626174</xdr:colOff>
      <xdr:row>7</xdr:row>
      <xdr:rowOff>177954</xdr:rowOff>
    </xdr:from>
    <xdr:to>
      <xdr:col>17</xdr:col>
      <xdr:colOff>100181</xdr:colOff>
      <xdr:row>8</xdr:row>
      <xdr:rowOff>430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899810" y="3052772"/>
          <a:ext cx="859462" cy="2727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間伐</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378964</xdr:colOff>
      <xdr:row>10</xdr:row>
      <xdr:rowOff>39574</xdr:rowOff>
    </xdr:from>
    <xdr:to>
      <xdr:col>17</xdr:col>
      <xdr:colOff>284113</xdr:colOff>
      <xdr:row>10</xdr:row>
      <xdr:rowOff>304006</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7652600" y="4369119"/>
          <a:ext cx="1290604" cy="26443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チッパー処理</a:t>
          </a:r>
        </a:p>
      </xdr:txBody>
    </xdr:sp>
    <xdr:clientData/>
  </xdr:twoCellAnchor>
  <xdr:twoCellAnchor>
    <xdr:from>
      <xdr:col>15</xdr:col>
      <xdr:colOff>374345</xdr:colOff>
      <xdr:row>5</xdr:row>
      <xdr:rowOff>123665</xdr:rowOff>
    </xdr:from>
    <xdr:to>
      <xdr:col>19</xdr:col>
      <xdr:colOff>89751</xdr:colOff>
      <xdr:row>5</xdr:row>
      <xdr:rowOff>123665</xdr:rowOff>
    </xdr:to>
    <xdr:cxnSp macro="">
      <xdr:nvCxnSpPr>
        <xdr:cNvPr id="42" name="直線矢印コネクタ 41">
          <a:extLst>
            <a:ext uri="{FF2B5EF4-FFF2-40B4-BE49-F238E27FC236}">
              <a16:creationId xmlns:a16="http://schemas.microsoft.com/office/drawing/2014/main" id="{00000000-0008-0000-0200-00002A000000}"/>
            </a:ext>
          </a:extLst>
        </xdr:cNvPr>
        <xdr:cNvCxnSpPr/>
      </xdr:nvCxnSpPr>
      <xdr:spPr>
        <a:xfrm>
          <a:off x="7647981" y="2253801"/>
          <a:ext cx="2486315"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358953</xdr:colOff>
      <xdr:row>2</xdr:row>
      <xdr:rowOff>5097</xdr:rowOff>
    </xdr:from>
    <xdr:to>
      <xdr:col>17</xdr:col>
      <xdr:colOff>634219</xdr:colOff>
      <xdr:row>2</xdr:row>
      <xdr:rowOff>5097</xdr:rowOff>
    </xdr:to>
    <xdr:cxnSp macro="">
      <xdr:nvCxnSpPr>
        <xdr:cNvPr id="43" name="直線矢印コネクタ 42">
          <a:extLst>
            <a:ext uri="{FF2B5EF4-FFF2-40B4-BE49-F238E27FC236}">
              <a16:creationId xmlns:a16="http://schemas.microsoft.com/office/drawing/2014/main" id="{00000000-0008-0000-0200-00002B000000}"/>
            </a:ext>
          </a:extLst>
        </xdr:cNvPr>
        <xdr:cNvCxnSpPr/>
      </xdr:nvCxnSpPr>
      <xdr:spPr>
        <a:xfrm>
          <a:off x="7620365" y="778303"/>
          <a:ext cx="1642383"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407557</xdr:colOff>
      <xdr:row>3</xdr:row>
      <xdr:rowOff>42637</xdr:rowOff>
    </xdr:from>
    <xdr:to>
      <xdr:col>20</xdr:col>
      <xdr:colOff>226626</xdr:colOff>
      <xdr:row>3</xdr:row>
      <xdr:rowOff>306161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9719645" y="1264078"/>
          <a:ext cx="1186187" cy="26352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15</xdr:col>
      <xdr:colOff>426203</xdr:colOff>
      <xdr:row>6</xdr:row>
      <xdr:rowOff>41710</xdr:rowOff>
    </xdr:from>
    <xdr:to>
      <xdr:col>17</xdr:col>
      <xdr:colOff>682417</xdr:colOff>
      <xdr:row>6</xdr:row>
      <xdr:rowOff>41710</xdr:rowOff>
    </xdr:to>
    <xdr:cxnSp macro="">
      <xdr:nvCxnSpPr>
        <xdr:cNvPr id="45" name="直線矢印コネクタ 44">
          <a:extLst>
            <a:ext uri="{FF2B5EF4-FFF2-40B4-BE49-F238E27FC236}">
              <a16:creationId xmlns:a16="http://schemas.microsoft.com/office/drawing/2014/main" id="{00000000-0008-0000-0200-00002D000000}"/>
            </a:ext>
          </a:extLst>
        </xdr:cNvPr>
        <xdr:cNvCxnSpPr/>
      </xdr:nvCxnSpPr>
      <xdr:spPr>
        <a:xfrm>
          <a:off x="7699839" y="2466255"/>
          <a:ext cx="164166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388738</xdr:colOff>
      <xdr:row>10</xdr:row>
      <xdr:rowOff>40633</xdr:rowOff>
    </xdr:from>
    <xdr:to>
      <xdr:col>18</xdr:col>
      <xdr:colOff>552298</xdr:colOff>
      <xdr:row>10</xdr:row>
      <xdr:rowOff>327212</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9047829" y="4370178"/>
          <a:ext cx="856287" cy="28657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竹伐採</a:t>
          </a:r>
        </a:p>
      </xdr:txBody>
    </xdr:sp>
    <xdr:clientData/>
  </xdr:twoCellAnchor>
  <xdr:twoCellAnchor>
    <xdr:from>
      <xdr:col>18</xdr:col>
      <xdr:colOff>180739</xdr:colOff>
      <xdr:row>6</xdr:row>
      <xdr:rowOff>27952</xdr:rowOff>
    </xdr:from>
    <xdr:to>
      <xdr:col>18</xdr:col>
      <xdr:colOff>587895</xdr:colOff>
      <xdr:row>6</xdr:row>
      <xdr:rowOff>31127</xdr:rowOff>
    </xdr:to>
    <xdr:cxnSp macro="">
      <xdr:nvCxnSpPr>
        <xdr:cNvPr id="48" name="直線矢印コネクタ 47">
          <a:extLst>
            <a:ext uri="{FF2B5EF4-FFF2-40B4-BE49-F238E27FC236}">
              <a16:creationId xmlns:a16="http://schemas.microsoft.com/office/drawing/2014/main" id="{00000000-0008-0000-0200-000030000000}"/>
            </a:ext>
          </a:extLst>
        </xdr:cNvPr>
        <xdr:cNvCxnSpPr/>
      </xdr:nvCxnSpPr>
      <xdr:spPr>
        <a:xfrm>
          <a:off x="9532557" y="2452497"/>
          <a:ext cx="407156"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252355</xdr:colOff>
      <xdr:row>2</xdr:row>
      <xdr:rowOff>14621</xdr:rowOff>
    </xdr:from>
    <xdr:to>
      <xdr:col>19</xdr:col>
      <xdr:colOff>647320</xdr:colOff>
      <xdr:row>2</xdr:row>
      <xdr:rowOff>17796</xdr:rowOff>
    </xdr:to>
    <xdr:cxnSp macro="">
      <xdr:nvCxnSpPr>
        <xdr:cNvPr id="49" name="直線矢印コネクタ 48">
          <a:extLst>
            <a:ext uri="{FF2B5EF4-FFF2-40B4-BE49-F238E27FC236}">
              <a16:creationId xmlns:a16="http://schemas.microsoft.com/office/drawing/2014/main" id="{00000000-0008-0000-0200-000031000000}"/>
            </a:ext>
          </a:extLst>
        </xdr:cNvPr>
        <xdr:cNvCxnSpPr/>
      </xdr:nvCxnSpPr>
      <xdr:spPr>
        <a:xfrm>
          <a:off x="10248002" y="787827"/>
          <a:ext cx="394965"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186457</xdr:colOff>
      <xdr:row>7</xdr:row>
      <xdr:rowOff>169488</xdr:rowOff>
    </xdr:from>
    <xdr:to>
      <xdr:col>18</xdr:col>
      <xdr:colOff>308743</xdr:colOff>
      <xdr:row>7</xdr:row>
      <xdr:rowOff>442237</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45548" y="3044306"/>
          <a:ext cx="815013" cy="2727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除伐</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477099</xdr:colOff>
      <xdr:row>6</xdr:row>
      <xdr:rowOff>220092</xdr:rowOff>
    </xdr:from>
    <xdr:to>
      <xdr:col>17</xdr:col>
      <xdr:colOff>346265</xdr:colOff>
      <xdr:row>7</xdr:row>
      <xdr:rowOff>55267</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7750735" y="2644637"/>
          <a:ext cx="1254621" cy="28544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枯損木の除去</a:t>
          </a:r>
        </a:p>
      </xdr:txBody>
    </xdr:sp>
    <xdr:clientData/>
  </xdr:twoCellAnchor>
  <xdr:twoCellAnchor>
    <xdr:from>
      <xdr:col>17</xdr:col>
      <xdr:colOff>422312</xdr:colOff>
      <xdr:row>6</xdr:row>
      <xdr:rowOff>220092</xdr:rowOff>
    </xdr:from>
    <xdr:to>
      <xdr:col>19</xdr:col>
      <xdr:colOff>291480</xdr:colOff>
      <xdr:row>7</xdr:row>
      <xdr:rowOff>55267</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9081403" y="2644637"/>
          <a:ext cx="1254622" cy="28544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風倒木の除去</a:t>
          </a:r>
        </a:p>
      </xdr:txBody>
    </xdr:sp>
    <xdr:clientData/>
  </xdr:twoCellAnchor>
  <xdr:twoCellAnchor>
    <xdr:from>
      <xdr:col>19</xdr:col>
      <xdr:colOff>332755</xdr:colOff>
      <xdr:row>6</xdr:row>
      <xdr:rowOff>220092</xdr:rowOff>
    </xdr:from>
    <xdr:to>
      <xdr:col>21</xdr:col>
      <xdr:colOff>352054</xdr:colOff>
      <xdr:row>7</xdr:row>
      <xdr:rowOff>55267</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0377300" y="2644637"/>
          <a:ext cx="1404754" cy="28544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鳥獣防護柵設置</a:t>
          </a:r>
        </a:p>
      </xdr:txBody>
    </xdr:sp>
    <xdr:clientData/>
  </xdr:twoCellAnchor>
  <xdr:twoCellAnchor>
    <xdr:from>
      <xdr:col>18</xdr:col>
      <xdr:colOff>671739</xdr:colOff>
      <xdr:row>10</xdr:row>
      <xdr:rowOff>36400</xdr:rowOff>
    </xdr:from>
    <xdr:to>
      <xdr:col>20</xdr:col>
      <xdr:colOff>529265</xdr:colOff>
      <xdr:row>10</xdr:row>
      <xdr:rowOff>322979</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10023557" y="4365945"/>
          <a:ext cx="1242981" cy="28657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枯竹除去</a:t>
          </a:r>
        </a:p>
      </xdr:txBody>
    </xdr:sp>
    <xdr:clientData/>
  </xdr:twoCellAnchor>
  <xdr:twoCellAnchor>
    <xdr:from>
      <xdr:col>17</xdr:col>
      <xdr:colOff>377095</xdr:colOff>
      <xdr:row>10</xdr:row>
      <xdr:rowOff>401295</xdr:rowOff>
    </xdr:from>
    <xdr:to>
      <xdr:col>18</xdr:col>
      <xdr:colOff>561822</xdr:colOff>
      <xdr:row>11</xdr:row>
      <xdr:rowOff>228004</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9036186" y="4730840"/>
          <a:ext cx="877454" cy="27698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集積</a:t>
          </a:r>
        </a:p>
      </xdr:txBody>
    </xdr:sp>
    <xdr:clientData/>
  </xdr:twoCellAnchor>
  <xdr:twoCellAnchor>
    <xdr:from>
      <xdr:col>19</xdr:col>
      <xdr:colOff>206718</xdr:colOff>
      <xdr:row>5</xdr:row>
      <xdr:rowOff>118372</xdr:rowOff>
    </xdr:from>
    <xdr:to>
      <xdr:col>20</xdr:col>
      <xdr:colOff>339588</xdr:colOff>
      <xdr:row>5</xdr:row>
      <xdr:rowOff>118372</xdr:rowOff>
    </xdr:to>
    <xdr:cxnSp macro="">
      <xdr:nvCxnSpPr>
        <xdr:cNvPr id="56" name="直線矢印コネクタ 55">
          <a:extLst>
            <a:ext uri="{FF2B5EF4-FFF2-40B4-BE49-F238E27FC236}">
              <a16:creationId xmlns:a16="http://schemas.microsoft.com/office/drawing/2014/main" id="{00000000-0008-0000-0200-000038000000}"/>
            </a:ext>
          </a:extLst>
        </xdr:cNvPr>
        <xdr:cNvCxnSpPr/>
      </xdr:nvCxnSpPr>
      <xdr:spPr>
        <a:xfrm>
          <a:off x="10251263" y="2248508"/>
          <a:ext cx="825598"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384874</xdr:colOff>
      <xdr:row>9</xdr:row>
      <xdr:rowOff>158949</xdr:rowOff>
    </xdr:from>
    <xdr:to>
      <xdr:col>19</xdr:col>
      <xdr:colOff>109448</xdr:colOff>
      <xdr:row>9</xdr:row>
      <xdr:rowOff>158949</xdr:rowOff>
    </xdr:to>
    <xdr:cxnSp macro="">
      <xdr:nvCxnSpPr>
        <xdr:cNvPr id="57" name="直線矢印コネクタ 56">
          <a:extLst>
            <a:ext uri="{FF2B5EF4-FFF2-40B4-BE49-F238E27FC236}">
              <a16:creationId xmlns:a16="http://schemas.microsoft.com/office/drawing/2014/main" id="{00000000-0008-0000-0200-000039000000}"/>
            </a:ext>
          </a:extLst>
        </xdr:cNvPr>
        <xdr:cNvCxnSpPr/>
      </xdr:nvCxnSpPr>
      <xdr:spPr>
        <a:xfrm>
          <a:off x="7658510" y="3934313"/>
          <a:ext cx="2495483"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394399</xdr:colOff>
      <xdr:row>9</xdr:row>
      <xdr:rowOff>413705</xdr:rowOff>
    </xdr:from>
    <xdr:to>
      <xdr:col>17</xdr:col>
      <xdr:colOff>659781</xdr:colOff>
      <xdr:row>9</xdr:row>
      <xdr:rowOff>413705</xdr:rowOff>
    </xdr:to>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7668035" y="4189069"/>
          <a:ext cx="1650837"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106600</xdr:colOff>
      <xdr:row>9</xdr:row>
      <xdr:rowOff>421113</xdr:rowOff>
    </xdr:from>
    <xdr:to>
      <xdr:col>18</xdr:col>
      <xdr:colOff>513757</xdr:colOff>
      <xdr:row>9</xdr:row>
      <xdr:rowOff>424288</xdr:rowOff>
    </xdr:to>
    <xdr:cxnSp macro="">
      <xdr:nvCxnSpPr>
        <xdr:cNvPr id="59" name="直線矢印コネクタ 58">
          <a:extLst>
            <a:ext uri="{FF2B5EF4-FFF2-40B4-BE49-F238E27FC236}">
              <a16:creationId xmlns:a16="http://schemas.microsoft.com/office/drawing/2014/main" id="{00000000-0008-0000-0200-00003B000000}"/>
            </a:ext>
          </a:extLst>
        </xdr:cNvPr>
        <xdr:cNvCxnSpPr/>
      </xdr:nvCxnSpPr>
      <xdr:spPr>
        <a:xfrm>
          <a:off x="9458418" y="4196477"/>
          <a:ext cx="407157"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203639</xdr:colOff>
      <xdr:row>9</xdr:row>
      <xdr:rowOff>164240</xdr:rowOff>
    </xdr:from>
    <xdr:to>
      <xdr:col>20</xdr:col>
      <xdr:colOff>336509</xdr:colOff>
      <xdr:row>9</xdr:row>
      <xdr:rowOff>164240</xdr:rowOff>
    </xdr:to>
    <xdr:cxnSp macro="">
      <xdr:nvCxnSpPr>
        <xdr:cNvPr id="60" name="直線矢印コネクタ 59">
          <a:extLst>
            <a:ext uri="{FF2B5EF4-FFF2-40B4-BE49-F238E27FC236}">
              <a16:creationId xmlns:a16="http://schemas.microsoft.com/office/drawing/2014/main" id="{00000000-0008-0000-0200-00003C000000}"/>
            </a:ext>
          </a:extLst>
        </xdr:cNvPr>
        <xdr:cNvCxnSpPr/>
      </xdr:nvCxnSpPr>
      <xdr:spPr>
        <a:xfrm>
          <a:off x="10248184" y="3939604"/>
          <a:ext cx="825598"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331957</xdr:colOff>
      <xdr:row>12</xdr:row>
      <xdr:rowOff>11681</xdr:rowOff>
    </xdr:from>
    <xdr:to>
      <xdr:col>19</xdr:col>
      <xdr:colOff>56531</xdr:colOff>
      <xdr:row>12</xdr:row>
      <xdr:rowOff>11681</xdr:rowOff>
    </xdr:to>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7605593" y="5241772"/>
          <a:ext cx="2495483"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320316</xdr:colOff>
      <xdr:row>12</xdr:row>
      <xdr:rowOff>282541</xdr:rowOff>
    </xdr:from>
    <xdr:to>
      <xdr:col>17</xdr:col>
      <xdr:colOff>576530</xdr:colOff>
      <xdr:row>12</xdr:row>
      <xdr:rowOff>282541</xdr:rowOff>
    </xdr:to>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7593952" y="5512632"/>
          <a:ext cx="164166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617803</xdr:colOff>
      <xdr:row>12</xdr:row>
      <xdr:rowOff>292974</xdr:rowOff>
    </xdr:from>
    <xdr:to>
      <xdr:col>18</xdr:col>
      <xdr:colOff>341400</xdr:colOff>
      <xdr:row>12</xdr:row>
      <xdr:rowOff>296149</xdr:rowOff>
    </xdr:to>
    <xdr:cxnSp macro="">
      <xdr:nvCxnSpPr>
        <xdr:cNvPr id="63" name="直線矢印コネクタ 62">
          <a:extLst>
            <a:ext uri="{FF2B5EF4-FFF2-40B4-BE49-F238E27FC236}">
              <a16:creationId xmlns:a16="http://schemas.microsoft.com/office/drawing/2014/main" id="{00000000-0008-0000-0200-00003F000000}"/>
            </a:ext>
          </a:extLst>
        </xdr:cNvPr>
        <xdr:cNvCxnSpPr/>
      </xdr:nvCxnSpPr>
      <xdr:spPr>
        <a:xfrm>
          <a:off x="9276894" y="5523065"/>
          <a:ext cx="416324"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140140</xdr:colOff>
      <xdr:row>12</xdr:row>
      <xdr:rowOff>6387</xdr:rowOff>
    </xdr:from>
    <xdr:to>
      <xdr:col>20</xdr:col>
      <xdr:colOff>273010</xdr:colOff>
      <xdr:row>12</xdr:row>
      <xdr:rowOff>6387</xdr:rowOff>
    </xdr:to>
    <xdr:cxnSp macro="">
      <xdr:nvCxnSpPr>
        <xdr:cNvPr id="64" name="直線矢印コネクタ 63">
          <a:extLst>
            <a:ext uri="{FF2B5EF4-FFF2-40B4-BE49-F238E27FC236}">
              <a16:creationId xmlns:a16="http://schemas.microsoft.com/office/drawing/2014/main" id="{00000000-0008-0000-0200-000040000000}"/>
            </a:ext>
          </a:extLst>
        </xdr:cNvPr>
        <xdr:cNvCxnSpPr/>
      </xdr:nvCxnSpPr>
      <xdr:spPr>
        <a:xfrm>
          <a:off x="10184685" y="5236478"/>
          <a:ext cx="825598"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304056</xdr:colOff>
      <xdr:row>15</xdr:row>
      <xdr:rowOff>146564</xdr:rowOff>
    </xdr:from>
    <xdr:to>
      <xdr:col>19</xdr:col>
      <xdr:colOff>28630</xdr:colOff>
      <xdr:row>15</xdr:row>
      <xdr:rowOff>146564</xdr:rowOff>
    </xdr:to>
    <xdr:cxnSp macro="">
      <xdr:nvCxnSpPr>
        <xdr:cNvPr id="65" name="直線矢印コネクタ 64">
          <a:extLst>
            <a:ext uri="{FF2B5EF4-FFF2-40B4-BE49-F238E27FC236}">
              <a16:creationId xmlns:a16="http://schemas.microsoft.com/office/drawing/2014/main" id="{00000000-0008-0000-0200-000041000000}"/>
            </a:ext>
          </a:extLst>
        </xdr:cNvPr>
        <xdr:cNvCxnSpPr/>
      </xdr:nvCxnSpPr>
      <xdr:spPr>
        <a:xfrm>
          <a:off x="7577692" y="6727473"/>
          <a:ext cx="2495483"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355914</xdr:colOff>
      <xdr:row>15</xdr:row>
      <xdr:rowOff>377128</xdr:rowOff>
    </xdr:from>
    <xdr:to>
      <xdr:col>17</xdr:col>
      <xdr:colOff>612128</xdr:colOff>
      <xdr:row>15</xdr:row>
      <xdr:rowOff>377128</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a:off x="7629550" y="6958037"/>
          <a:ext cx="164166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75676</xdr:colOff>
      <xdr:row>15</xdr:row>
      <xdr:rowOff>373953</xdr:rowOff>
    </xdr:from>
    <xdr:to>
      <xdr:col>18</xdr:col>
      <xdr:colOff>482832</xdr:colOff>
      <xdr:row>15</xdr:row>
      <xdr:rowOff>377128</xdr:rowOff>
    </xdr:to>
    <xdr:cxnSp macro="">
      <xdr:nvCxnSpPr>
        <xdr:cNvPr id="67" name="直線矢印コネクタ 66">
          <a:extLst>
            <a:ext uri="{FF2B5EF4-FFF2-40B4-BE49-F238E27FC236}">
              <a16:creationId xmlns:a16="http://schemas.microsoft.com/office/drawing/2014/main" id="{00000000-0008-0000-0200-000043000000}"/>
            </a:ext>
          </a:extLst>
        </xdr:cNvPr>
        <xdr:cNvCxnSpPr/>
      </xdr:nvCxnSpPr>
      <xdr:spPr>
        <a:xfrm>
          <a:off x="9427494" y="6954862"/>
          <a:ext cx="407156"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112239</xdr:colOff>
      <xdr:row>15</xdr:row>
      <xdr:rowOff>141271</xdr:rowOff>
    </xdr:from>
    <xdr:to>
      <xdr:col>20</xdr:col>
      <xdr:colOff>245109</xdr:colOff>
      <xdr:row>15</xdr:row>
      <xdr:rowOff>141271</xdr:rowOff>
    </xdr:to>
    <xdr:cxnSp macro="">
      <xdr:nvCxnSpPr>
        <xdr:cNvPr id="68" name="直線矢印コネクタ 67">
          <a:extLst>
            <a:ext uri="{FF2B5EF4-FFF2-40B4-BE49-F238E27FC236}">
              <a16:creationId xmlns:a16="http://schemas.microsoft.com/office/drawing/2014/main" id="{00000000-0008-0000-0200-000044000000}"/>
            </a:ext>
          </a:extLst>
        </xdr:cNvPr>
        <xdr:cNvCxnSpPr/>
      </xdr:nvCxnSpPr>
      <xdr:spPr>
        <a:xfrm>
          <a:off x="10156784" y="6722180"/>
          <a:ext cx="825598"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233683</xdr:colOff>
      <xdr:row>13</xdr:row>
      <xdr:rowOff>69111</xdr:rowOff>
    </xdr:from>
    <xdr:to>
      <xdr:col>17</xdr:col>
      <xdr:colOff>102849</xdr:colOff>
      <xdr:row>13</xdr:row>
      <xdr:rowOff>362118</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7507319" y="5749475"/>
          <a:ext cx="1254621" cy="2930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雑草木の刈払</a:t>
          </a:r>
        </a:p>
      </xdr:txBody>
    </xdr:sp>
    <xdr:clientData/>
  </xdr:twoCellAnchor>
  <xdr:twoCellAnchor>
    <xdr:from>
      <xdr:col>20</xdr:col>
      <xdr:colOff>325017</xdr:colOff>
      <xdr:row>7</xdr:row>
      <xdr:rowOff>158906</xdr:rowOff>
    </xdr:from>
    <xdr:to>
      <xdr:col>21</xdr:col>
      <xdr:colOff>447303</xdr:colOff>
      <xdr:row>7</xdr:row>
      <xdr:rowOff>439214</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1062290" y="3033724"/>
          <a:ext cx="815013" cy="28030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集積</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276993</xdr:colOff>
      <xdr:row>13</xdr:row>
      <xdr:rowOff>90278</xdr:rowOff>
    </xdr:from>
    <xdr:to>
      <xdr:col>19</xdr:col>
      <xdr:colOff>261696</xdr:colOff>
      <xdr:row>13</xdr:row>
      <xdr:rowOff>370586</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9628811" y="5770642"/>
          <a:ext cx="677430" cy="28030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集積</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189480</xdr:colOff>
      <xdr:row>13</xdr:row>
      <xdr:rowOff>90277</xdr:rowOff>
    </xdr:from>
    <xdr:to>
      <xdr:col>18</xdr:col>
      <xdr:colOff>213493</xdr:colOff>
      <xdr:row>13</xdr:row>
      <xdr:rowOff>370585</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8848571" y="5770641"/>
          <a:ext cx="716740" cy="28030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伐採</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16</xdr:col>
      <xdr:colOff>464825</xdr:colOff>
      <xdr:row>14</xdr:row>
      <xdr:rowOff>103175</xdr:rowOff>
    </xdr:from>
    <xdr:to>
      <xdr:col>17</xdr:col>
      <xdr:colOff>450738</xdr:colOff>
      <xdr:row>14</xdr:row>
      <xdr:rowOff>370860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8431189" y="6233811"/>
          <a:ext cx="678640" cy="26768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採取</a:t>
          </a:r>
        </a:p>
      </xdr:txBody>
    </xdr:sp>
    <xdr:clientData/>
  </xdr:twoCellAnchor>
  <xdr:twoCellAnchor>
    <xdr:from>
      <xdr:col>17</xdr:col>
      <xdr:colOff>552338</xdr:colOff>
      <xdr:row>14</xdr:row>
      <xdr:rowOff>103174</xdr:rowOff>
    </xdr:from>
    <xdr:to>
      <xdr:col>18</xdr:col>
      <xdr:colOff>541274</xdr:colOff>
      <xdr:row>14</xdr:row>
      <xdr:rowOff>370859</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9211429" y="6233810"/>
          <a:ext cx="681663" cy="26768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植付</a:t>
          </a:r>
        </a:p>
      </xdr:txBody>
    </xdr:sp>
    <xdr:clientData/>
  </xdr:twoCellAnchor>
  <xdr:twoCellAnchor>
    <xdr:from>
      <xdr:col>15</xdr:col>
      <xdr:colOff>258700</xdr:colOff>
      <xdr:row>17</xdr:row>
      <xdr:rowOff>23392</xdr:rowOff>
    </xdr:from>
    <xdr:to>
      <xdr:col>16</xdr:col>
      <xdr:colOff>380985</xdr:colOff>
      <xdr:row>17</xdr:row>
      <xdr:rowOff>283510</xdr:rowOff>
    </xdr:to>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7532336" y="7504847"/>
          <a:ext cx="815013" cy="26011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歩道補修</a:t>
          </a:r>
        </a:p>
      </xdr:txBody>
    </xdr:sp>
    <xdr:clientData/>
  </xdr:twoCellAnchor>
  <xdr:twoCellAnchor>
    <xdr:from>
      <xdr:col>16</xdr:col>
      <xdr:colOff>479257</xdr:colOff>
      <xdr:row>17</xdr:row>
      <xdr:rowOff>44559</xdr:rowOff>
    </xdr:from>
    <xdr:to>
      <xdr:col>17</xdr:col>
      <xdr:colOff>601544</xdr:colOff>
      <xdr:row>17</xdr:row>
      <xdr:rowOff>304677</xdr:rowOff>
    </xdr:to>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8445621" y="7526014"/>
          <a:ext cx="815014" cy="26011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歩道作設</a:t>
          </a:r>
        </a:p>
      </xdr:txBody>
    </xdr:sp>
    <xdr:clientData/>
  </xdr:twoCellAnchor>
  <xdr:twoCellAnchor>
    <xdr:from>
      <xdr:col>18</xdr:col>
      <xdr:colOff>442615</xdr:colOff>
      <xdr:row>16</xdr:row>
      <xdr:rowOff>139533</xdr:rowOff>
    </xdr:from>
    <xdr:to>
      <xdr:col>20</xdr:col>
      <xdr:colOff>472498</xdr:colOff>
      <xdr:row>16</xdr:row>
      <xdr:rowOff>418783</xdr:rowOff>
    </xdr:to>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9794433" y="7170715"/>
          <a:ext cx="1415338" cy="27925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鳥獣防護柵設置</a:t>
          </a:r>
        </a:p>
      </xdr:txBody>
    </xdr:sp>
    <xdr:clientData/>
  </xdr:twoCellAnchor>
  <xdr:twoCellAnchor>
    <xdr:from>
      <xdr:col>18</xdr:col>
      <xdr:colOff>44985</xdr:colOff>
      <xdr:row>17</xdr:row>
      <xdr:rowOff>65725</xdr:rowOff>
    </xdr:from>
    <xdr:to>
      <xdr:col>20</xdr:col>
      <xdr:colOff>74867</xdr:colOff>
      <xdr:row>17</xdr:row>
      <xdr:rowOff>347010</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9396803" y="7547180"/>
          <a:ext cx="1415337" cy="28128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鳥獣防護柵補修</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194308</xdr:colOff>
      <xdr:row>17</xdr:row>
      <xdr:rowOff>33975</xdr:rowOff>
    </xdr:from>
    <xdr:to>
      <xdr:col>22</xdr:col>
      <xdr:colOff>449464</xdr:colOff>
      <xdr:row>17</xdr:row>
      <xdr:rowOff>315260</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10931581" y="7515430"/>
          <a:ext cx="1640610" cy="28128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18</xdr:col>
      <xdr:colOff>673211</xdr:colOff>
      <xdr:row>14</xdr:row>
      <xdr:rowOff>82008</xdr:rowOff>
    </xdr:from>
    <xdr:to>
      <xdr:col>21</xdr:col>
      <xdr:colOff>235640</xdr:colOff>
      <xdr:row>14</xdr:row>
      <xdr:rowOff>359218</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10025029" y="6212644"/>
          <a:ext cx="1640611" cy="27721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18</xdr:col>
      <xdr:colOff>626382</xdr:colOff>
      <xdr:row>10</xdr:row>
      <xdr:rowOff>411877</xdr:rowOff>
    </xdr:from>
    <xdr:to>
      <xdr:col>21</xdr:col>
      <xdr:colOff>197980</xdr:colOff>
      <xdr:row>11</xdr:row>
      <xdr:rowOff>233293</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9978200" y="4741422"/>
          <a:ext cx="1649780" cy="27168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21</xdr:col>
      <xdr:colOff>404971</xdr:colOff>
      <xdr:row>6</xdr:row>
      <xdr:rowOff>220092</xdr:rowOff>
    </xdr:from>
    <xdr:to>
      <xdr:col>23</xdr:col>
      <xdr:colOff>660127</xdr:colOff>
      <xdr:row>7</xdr:row>
      <xdr:rowOff>41508</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11834971" y="2644637"/>
          <a:ext cx="1640611" cy="27168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17</xdr:col>
      <xdr:colOff>264805</xdr:colOff>
      <xdr:row>3</xdr:row>
      <xdr:rowOff>402470</xdr:rowOff>
    </xdr:from>
    <xdr:to>
      <xdr:col>19</xdr:col>
      <xdr:colOff>510795</xdr:colOff>
      <xdr:row>4</xdr:row>
      <xdr:rowOff>241043</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8893334" y="1623911"/>
          <a:ext cx="1613108" cy="28680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15</xdr:col>
      <xdr:colOff>178420</xdr:colOff>
      <xdr:row>21</xdr:row>
      <xdr:rowOff>138503</xdr:rowOff>
    </xdr:from>
    <xdr:to>
      <xdr:col>16</xdr:col>
      <xdr:colOff>321171</xdr:colOff>
      <xdr:row>21</xdr:row>
      <xdr:rowOff>138503</xdr:rowOff>
    </xdr:to>
    <xdr:cxnSp macro="">
      <xdr:nvCxnSpPr>
        <xdr:cNvPr id="84" name="直線矢印コネクタ 83">
          <a:extLst>
            <a:ext uri="{FF2B5EF4-FFF2-40B4-BE49-F238E27FC236}">
              <a16:creationId xmlns:a16="http://schemas.microsoft.com/office/drawing/2014/main" id="{00000000-0008-0000-0200-000054000000}"/>
            </a:ext>
          </a:extLst>
        </xdr:cNvPr>
        <xdr:cNvCxnSpPr/>
      </xdr:nvCxnSpPr>
      <xdr:spPr>
        <a:xfrm>
          <a:off x="7452056" y="9421048"/>
          <a:ext cx="83547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476295</xdr:colOff>
      <xdr:row>21</xdr:row>
      <xdr:rowOff>403320</xdr:rowOff>
    </xdr:from>
    <xdr:to>
      <xdr:col>21</xdr:col>
      <xdr:colOff>164291</xdr:colOff>
      <xdr:row>22</xdr:row>
      <xdr:rowOff>195103</xdr:rowOff>
    </xdr:to>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10520840" y="9685865"/>
          <a:ext cx="1073451" cy="24205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電気柵購入</a:t>
          </a:r>
        </a:p>
      </xdr:txBody>
    </xdr:sp>
    <xdr:clientData/>
  </xdr:twoCellAnchor>
  <xdr:twoCellAnchor>
    <xdr:from>
      <xdr:col>15</xdr:col>
      <xdr:colOff>311728</xdr:colOff>
      <xdr:row>18</xdr:row>
      <xdr:rowOff>225136</xdr:rowOff>
    </xdr:from>
    <xdr:to>
      <xdr:col>18</xdr:col>
      <xdr:colOff>682832</xdr:colOff>
      <xdr:row>18</xdr:row>
      <xdr:rowOff>225136</xdr:rowOff>
    </xdr:to>
    <xdr:cxnSp macro="">
      <xdr:nvCxnSpPr>
        <xdr:cNvPr id="86" name="直線矢印コネクタ 85">
          <a:extLst>
            <a:ext uri="{FF2B5EF4-FFF2-40B4-BE49-F238E27FC236}">
              <a16:creationId xmlns:a16="http://schemas.microsoft.com/office/drawing/2014/main" id="{00000000-0008-0000-0200-000056000000}"/>
            </a:ext>
          </a:extLst>
        </xdr:cNvPr>
        <xdr:cNvCxnSpPr/>
      </xdr:nvCxnSpPr>
      <xdr:spPr>
        <a:xfrm>
          <a:off x="7585364" y="8156863"/>
          <a:ext cx="2449286"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314794</xdr:colOff>
      <xdr:row>21</xdr:row>
      <xdr:rowOff>384944</xdr:rowOff>
    </xdr:from>
    <xdr:to>
      <xdr:col>17</xdr:col>
      <xdr:colOff>396189</xdr:colOff>
      <xdr:row>22</xdr:row>
      <xdr:rowOff>177785</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7588430" y="9667489"/>
          <a:ext cx="1466850" cy="24311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チェンソー１台購入</a:t>
          </a:r>
        </a:p>
      </xdr:txBody>
    </xdr:sp>
    <xdr:clientData/>
  </xdr:twoCellAnchor>
  <xdr:twoCellAnchor>
    <xdr:from>
      <xdr:col>15</xdr:col>
      <xdr:colOff>363586</xdr:colOff>
      <xdr:row>19</xdr:row>
      <xdr:rowOff>71950</xdr:rowOff>
    </xdr:from>
    <xdr:to>
      <xdr:col>18</xdr:col>
      <xdr:colOff>682832</xdr:colOff>
      <xdr:row>19</xdr:row>
      <xdr:rowOff>328975</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7637222" y="8453950"/>
          <a:ext cx="2397428" cy="25702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地域外関係者の受け入れ準備</a:t>
          </a:r>
        </a:p>
      </xdr:txBody>
    </xdr:sp>
    <xdr:clientData/>
  </xdr:twoCellAnchor>
  <xdr:twoCellAnchor>
    <xdr:from>
      <xdr:col>19</xdr:col>
      <xdr:colOff>140239</xdr:colOff>
      <xdr:row>19</xdr:row>
      <xdr:rowOff>50786</xdr:rowOff>
    </xdr:from>
    <xdr:to>
      <xdr:col>20</xdr:col>
      <xdr:colOff>499797</xdr:colOff>
      <xdr:row>19</xdr:row>
      <xdr:rowOff>310984</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10184784" y="8432786"/>
          <a:ext cx="1052286" cy="26019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消耗品購入</a:t>
          </a:r>
        </a:p>
      </xdr:txBody>
    </xdr:sp>
    <xdr:clientData/>
  </xdr:twoCellAnchor>
  <xdr:twoCellAnchor>
    <xdr:from>
      <xdr:col>17</xdr:col>
      <xdr:colOff>443719</xdr:colOff>
      <xdr:row>21</xdr:row>
      <xdr:rowOff>378592</xdr:rowOff>
    </xdr:from>
    <xdr:to>
      <xdr:col>19</xdr:col>
      <xdr:colOff>363683</xdr:colOff>
      <xdr:row>22</xdr:row>
      <xdr:rowOff>190500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9102810" y="9661137"/>
          <a:ext cx="1305418" cy="262181"/>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刈払機１台購入</a:t>
          </a:r>
        </a:p>
      </xdr:txBody>
    </xdr:sp>
    <xdr:clientData/>
  </xdr:twoCellAnchor>
  <xdr:twoCellAnchor>
    <xdr:from>
      <xdr:col>15</xdr:col>
      <xdr:colOff>280021</xdr:colOff>
      <xdr:row>22</xdr:row>
      <xdr:rowOff>392475</xdr:rowOff>
    </xdr:from>
    <xdr:to>
      <xdr:col>17</xdr:col>
      <xdr:colOff>2791</xdr:colOff>
      <xdr:row>23</xdr:row>
      <xdr:rowOff>192876</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7553657" y="10125293"/>
          <a:ext cx="1108225" cy="25067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薪割機購入</a:t>
          </a:r>
        </a:p>
      </xdr:txBody>
    </xdr:sp>
    <xdr:clientData/>
  </xdr:twoCellAnchor>
  <xdr:twoCellAnchor>
    <xdr:from>
      <xdr:col>17</xdr:col>
      <xdr:colOff>98042</xdr:colOff>
      <xdr:row>22</xdr:row>
      <xdr:rowOff>392475</xdr:rowOff>
    </xdr:from>
    <xdr:to>
      <xdr:col>19</xdr:col>
      <xdr:colOff>46088</xdr:colOff>
      <xdr:row>23</xdr:row>
      <xdr:rowOff>192876</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8757133" y="10125293"/>
          <a:ext cx="1333500" cy="25067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林内作業車購入</a:t>
          </a:r>
        </a:p>
      </xdr:txBody>
    </xdr:sp>
    <xdr:clientData/>
  </xdr:twoCellAnchor>
  <xdr:twoCellAnchor>
    <xdr:from>
      <xdr:col>19</xdr:col>
      <xdr:colOff>170202</xdr:colOff>
      <xdr:row>22</xdr:row>
      <xdr:rowOff>340247</xdr:rowOff>
    </xdr:from>
    <xdr:to>
      <xdr:col>20</xdr:col>
      <xdr:colOff>550926</xdr:colOff>
      <xdr:row>23</xdr:row>
      <xdr:rowOff>139589</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10214747" y="10073065"/>
          <a:ext cx="1073452" cy="24961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チッパー購入</a:t>
          </a:r>
        </a:p>
      </xdr:txBody>
    </xdr:sp>
    <xdr:clientData/>
  </xdr:twoCellAnchor>
  <xdr:twoCellAnchor>
    <xdr:from>
      <xdr:col>16</xdr:col>
      <xdr:colOff>512578</xdr:colOff>
      <xdr:row>21</xdr:row>
      <xdr:rowOff>142736</xdr:rowOff>
    </xdr:from>
    <xdr:to>
      <xdr:col>17</xdr:col>
      <xdr:colOff>206899</xdr:colOff>
      <xdr:row>21</xdr:row>
      <xdr:rowOff>142737</xdr:rowOff>
    </xdr:to>
    <xdr:cxnSp macro="">
      <xdr:nvCxnSpPr>
        <xdr:cNvPr id="95" name="直線矢印コネクタ 94">
          <a:extLst>
            <a:ext uri="{FF2B5EF4-FFF2-40B4-BE49-F238E27FC236}">
              <a16:creationId xmlns:a16="http://schemas.microsoft.com/office/drawing/2014/main" id="{00000000-0008-0000-0200-00005F000000}"/>
            </a:ext>
          </a:extLst>
        </xdr:cNvPr>
        <xdr:cNvCxnSpPr/>
      </xdr:nvCxnSpPr>
      <xdr:spPr>
        <a:xfrm flipV="1">
          <a:off x="8478942" y="9425281"/>
          <a:ext cx="387048" cy="1"/>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347506</xdr:colOff>
      <xdr:row>21</xdr:row>
      <xdr:rowOff>142736</xdr:rowOff>
    </xdr:from>
    <xdr:to>
      <xdr:col>19</xdr:col>
      <xdr:colOff>197279</xdr:colOff>
      <xdr:row>21</xdr:row>
      <xdr:rowOff>142736</xdr:rowOff>
    </xdr:to>
    <xdr:cxnSp macro="">
      <xdr:nvCxnSpPr>
        <xdr:cNvPr id="96" name="直線矢印コネクタ 95">
          <a:extLst>
            <a:ext uri="{FF2B5EF4-FFF2-40B4-BE49-F238E27FC236}">
              <a16:creationId xmlns:a16="http://schemas.microsoft.com/office/drawing/2014/main" id="{00000000-0008-0000-0200-000060000000}"/>
            </a:ext>
          </a:extLst>
        </xdr:cNvPr>
        <xdr:cNvCxnSpPr/>
      </xdr:nvCxnSpPr>
      <xdr:spPr>
        <a:xfrm>
          <a:off x="9006597" y="9425281"/>
          <a:ext cx="1235227"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546717</xdr:colOff>
      <xdr:row>7</xdr:row>
      <xdr:rowOff>142061</xdr:rowOff>
    </xdr:from>
    <xdr:to>
      <xdr:col>23</xdr:col>
      <xdr:colOff>356618</xdr:colOff>
      <xdr:row>7</xdr:row>
      <xdr:rowOff>407623</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1976717" y="3016879"/>
          <a:ext cx="1195356" cy="26556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15</xdr:col>
      <xdr:colOff>439344</xdr:colOff>
      <xdr:row>10</xdr:row>
      <xdr:rowOff>398371</xdr:rowOff>
    </xdr:from>
    <xdr:to>
      <xdr:col>17</xdr:col>
      <xdr:colOff>249245</xdr:colOff>
      <xdr:row>11</xdr:row>
      <xdr:rowOff>213660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7712980" y="4727916"/>
          <a:ext cx="1195356" cy="26556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20</xdr:col>
      <xdr:colOff>418561</xdr:colOff>
      <xdr:row>13</xdr:row>
      <xdr:rowOff>100497</xdr:rowOff>
    </xdr:from>
    <xdr:to>
      <xdr:col>22</xdr:col>
      <xdr:colOff>228463</xdr:colOff>
      <xdr:row>13</xdr:row>
      <xdr:rowOff>366059</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11155834" y="5780861"/>
          <a:ext cx="1195356" cy="26556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15</xdr:col>
      <xdr:colOff>618918</xdr:colOff>
      <xdr:row>8</xdr:row>
      <xdr:rowOff>106519</xdr:rowOff>
    </xdr:from>
    <xdr:to>
      <xdr:col>17</xdr:col>
      <xdr:colOff>48476</xdr:colOff>
      <xdr:row>8</xdr:row>
      <xdr:rowOff>366637</xdr:rowOff>
    </xdr:to>
    <xdr:sp macro="" textlink="">
      <xdr:nvSpPr>
        <xdr:cNvPr id="100" name="正方形/長方形 99">
          <a:extLst>
            <a:ext uri="{FF2B5EF4-FFF2-40B4-BE49-F238E27FC236}">
              <a16:creationId xmlns:a16="http://schemas.microsoft.com/office/drawing/2014/main" id="{00000000-0008-0000-0200-000064000000}"/>
            </a:ext>
          </a:extLst>
        </xdr:cNvPr>
        <xdr:cNvSpPr/>
      </xdr:nvSpPr>
      <xdr:spPr>
        <a:xfrm>
          <a:off x="7892554" y="3431610"/>
          <a:ext cx="815013" cy="26011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歩道補修</a:t>
          </a:r>
        </a:p>
      </xdr:txBody>
    </xdr:sp>
    <xdr:clientData/>
  </xdr:twoCellAnchor>
  <xdr:twoCellAnchor>
    <xdr:from>
      <xdr:col>17</xdr:col>
      <xdr:colOff>146748</xdr:colOff>
      <xdr:row>8</xdr:row>
      <xdr:rowOff>127686</xdr:rowOff>
    </xdr:from>
    <xdr:to>
      <xdr:col>18</xdr:col>
      <xdr:colOff>269035</xdr:colOff>
      <xdr:row>8</xdr:row>
      <xdr:rowOff>387804</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8805839" y="3452777"/>
          <a:ext cx="815014" cy="26011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歩道作設</a:t>
          </a:r>
        </a:p>
      </xdr:txBody>
    </xdr:sp>
    <xdr:clientData/>
  </xdr:twoCellAnchor>
  <xdr:twoCellAnchor>
    <xdr:from>
      <xdr:col>15</xdr:col>
      <xdr:colOff>330986</xdr:colOff>
      <xdr:row>19</xdr:row>
      <xdr:rowOff>396921</xdr:rowOff>
    </xdr:from>
    <xdr:to>
      <xdr:col>17</xdr:col>
      <xdr:colOff>145677</xdr:colOff>
      <xdr:row>20</xdr:row>
      <xdr:rowOff>246529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7592398" y="8734097"/>
          <a:ext cx="1181808" cy="29784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受入環境整備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08054-D624-41EE-AF74-2EAD805622E4}">
  <sheetPr>
    <tabColor rgb="FFFFC000"/>
  </sheetPr>
  <dimension ref="A1:T70"/>
  <sheetViews>
    <sheetView tabSelected="1" view="pageBreakPreview" zoomScale="85" zoomScaleNormal="100" zoomScaleSheetLayoutView="85" workbookViewId="0">
      <selection activeCell="A16" sqref="A16:R16"/>
    </sheetView>
  </sheetViews>
  <sheetFormatPr defaultRowHeight="14.25" x14ac:dyDescent="0.15"/>
  <cols>
    <col min="1" max="1" width="3.875" style="12" customWidth="1"/>
    <col min="2" max="2" width="20.5" style="12" bestFit="1" customWidth="1"/>
    <col min="3" max="3" width="14.625" style="12" customWidth="1"/>
    <col min="4" max="4" width="2.375" style="12" customWidth="1"/>
    <col min="5" max="5" width="8.625" style="12" customWidth="1"/>
    <col min="6" max="6" width="4.125" style="12" customWidth="1"/>
    <col min="7" max="7" width="2.375" style="12" customWidth="1"/>
    <col min="8" max="8" width="8.625" style="12" customWidth="1"/>
    <col min="9" max="9" width="4.125" style="12" customWidth="1"/>
    <col min="10" max="10" width="2.375" style="12" customWidth="1"/>
    <col min="11" max="11" width="8.625" style="12" customWidth="1"/>
    <col min="12" max="12" width="4.125" style="12" customWidth="1"/>
    <col min="13" max="13" width="2.375" style="12" customWidth="1"/>
    <col min="14" max="14" width="8.625" style="12" customWidth="1"/>
    <col min="15" max="15" width="4.125" style="12" customWidth="1"/>
    <col min="16" max="16" width="2.375" style="12" customWidth="1"/>
    <col min="17" max="17" width="9.625" style="12" bestFit="1" customWidth="1"/>
    <col min="18" max="18" width="4.125" style="12" customWidth="1"/>
    <col min="19" max="19" width="9" style="12"/>
    <col min="20" max="20" width="11.25" style="12" bestFit="1" customWidth="1"/>
    <col min="21" max="24" width="9" style="12"/>
    <col min="25" max="25" width="9" style="12" customWidth="1"/>
    <col min="26" max="16384" width="9" style="12"/>
  </cols>
  <sheetData>
    <row r="1" spans="1:20" ht="18.75" customHeight="1" x14ac:dyDescent="0.15">
      <c r="A1" s="140" t="s">
        <v>110</v>
      </c>
      <c r="B1" s="140"/>
      <c r="T1" s="12">
        <v>0.75</v>
      </c>
    </row>
    <row r="2" spans="1:20" ht="18.75" customHeight="1" x14ac:dyDescent="0.15">
      <c r="N2" s="141" t="s">
        <v>75</v>
      </c>
      <c r="O2" s="141"/>
      <c r="P2" s="141"/>
      <c r="Q2" s="141"/>
      <c r="R2" s="141"/>
    </row>
    <row r="3" spans="1:20" ht="18.75" customHeight="1" x14ac:dyDescent="0.15">
      <c r="C3" s="13"/>
      <c r="D3" s="13"/>
      <c r="E3" s="13"/>
      <c r="F3" s="13"/>
      <c r="G3" s="13"/>
      <c r="H3" s="13"/>
      <c r="I3" s="13"/>
      <c r="J3" s="13"/>
      <c r="L3" s="14" t="s">
        <v>114</v>
      </c>
      <c r="M3" s="14"/>
      <c r="N3" s="15"/>
      <c r="O3" s="16" t="s">
        <v>77</v>
      </c>
      <c r="P3" s="16"/>
      <c r="Q3" s="15"/>
      <c r="R3" s="12" t="s">
        <v>76</v>
      </c>
      <c r="T3" s="15"/>
    </row>
    <row r="4" spans="1:20" ht="18.75" customHeight="1" x14ac:dyDescent="0.15">
      <c r="A4" s="140" t="s">
        <v>74</v>
      </c>
      <c r="B4" s="140"/>
      <c r="C4" s="140"/>
      <c r="D4" s="140"/>
      <c r="E4" s="140"/>
      <c r="F4" s="140"/>
      <c r="G4" s="140"/>
      <c r="H4" s="140"/>
    </row>
    <row r="5" spans="1:20" ht="18.75" customHeight="1" x14ac:dyDescent="0.15">
      <c r="A5" s="140" t="s">
        <v>111</v>
      </c>
      <c r="B5" s="140"/>
      <c r="C5" s="140"/>
      <c r="D5" s="140"/>
      <c r="E5" s="140"/>
      <c r="F5" s="140"/>
      <c r="G5" s="140"/>
      <c r="H5" s="140"/>
    </row>
    <row r="6" spans="1:20" ht="18.75" customHeight="1" x14ac:dyDescent="0.15">
      <c r="K6" s="139" t="s">
        <v>72</v>
      </c>
      <c r="L6" s="139"/>
      <c r="M6" s="139"/>
      <c r="N6" s="139"/>
      <c r="O6" s="139"/>
      <c r="P6" s="139"/>
      <c r="Q6" s="139"/>
      <c r="R6" s="139"/>
    </row>
    <row r="7" spans="1:20" ht="18.75" customHeight="1" x14ac:dyDescent="0.15">
      <c r="K7" s="139" t="s">
        <v>67</v>
      </c>
      <c r="L7" s="139"/>
      <c r="M7" s="139"/>
      <c r="N7" s="139"/>
      <c r="O7" s="139"/>
      <c r="P7" s="139"/>
      <c r="Q7" s="139"/>
      <c r="R7" s="139"/>
    </row>
    <row r="8" spans="1:20" ht="18.75" customHeight="1" x14ac:dyDescent="0.15">
      <c r="B8" s="11"/>
      <c r="K8" s="150" t="s">
        <v>68</v>
      </c>
      <c r="L8" s="150"/>
      <c r="M8" s="150"/>
      <c r="N8" s="150"/>
      <c r="O8" s="150"/>
      <c r="P8" s="17"/>
      <c r="Q8" s="18">
        <v>1</v>
      </c>
      <c r="R8" s="12" t="s">
        <v>63</v>
      </c>
    </row>
    <row r="9" spans="1:20" ht="14.25" customHeight="1" x14ac:dyDescent="0.15">
      <c r="B9" s="11"/>
    </row>
    <row r="10" spans="1:20" ht="30.2" customHeight="1" x14ac:dyDescent="0.15">
      <c r="A10" s="142" t="s">
        <v>112</v>
      </c>
      <c r="B10" s="142"/>
      <c r="C10" s="142"/>
      <c r="D10" s="142"/>
      <c r="E10" s="142"/>
      <c r="F10" s="142"/>
      <c r="G10" s="142"/>
      <c r="H10" s="142"/>
      <c r="I10" s="142"/>
      <c r="J10" s="142"/>
      <c r="K10" s="142"/>
      <c r="L10" s="142"/>
      <c r="M10" s="142"/>
      <c r="N10" s="142"/>
      <c r="O10" s="142"/>
      <c r="P10" s="142"/>
      <c r="Q10" s="142"/>
      <c r="R10" s="142"/>
    </row>
    <row r="11" spans="1:20" x14ac:dyDescent="0.15">
      <c r="B11" s="11"/>
    </row>
    <row r="12" spans="1:20" ht="24.95" customHeight="1" x14ac:dyDescent="0.15">
      <c r="A12" s="145" t="s">
        <v>113</v>
      </c>
      <c r="B12" s="145"/>
      <c r="C12" s="145"/>
      <c r="D12" s="145"/>
      <c r="E12" s="145"/>
      <c r="F12" s="145"/>
      <c r="G12" s="145"/>
      <c r="H12" s="145"/>
      <c r="I12" s="145"/>
      <c r="J12" s="145"/>
      <c r="K12" s="145"/>
      <c r="L12" s="145"/>
      <c r="M12" s="145"/>
      <c r="N12" s="145"/>
      <c r="O12" s="145"/>
      <c r="P12" s="145"/>
      <c r="Q12" s="145"/>
      <c r="R12" s="145"/>
    </row>
    <row r="13" spans="1:20" ht="24.95" customHeight="1" x14ac:dyDescent="0.15">
      <c r="A13" s="145"/>
      <c r="B13" s="145"/>
      <c r="C13" s="145"/>
      <c r="D13" s="145"/>
      <c r="E13" s="145"/>
      <c r="F13" s="145"/>
      <c r="G13" s="145"/>
      <c r="H13" s="145"/>
      <c r="I13" s="145"/>
      <c r="J13" s="145"/>
      <c r="K13" s="145"/>
      <c r="L13" s="145"/>
      <c r="M13" s="145"/>
      <c r="N13" s="145"/>
      <c r="O13" s="145"/>
      <c r="P13" s="145"/>
      <c r="Q13" s="145"/>
      <c r="R13" s="145"/>
    </row>
    <row r="14" spans="1:20" x14ac:dyDescent="0.15">
      <c r="B14" s="11"/>
    </row>
    <row r="15" spans="1:20" ht="18.75" customHeight="1" x14ac:dyDescent="0.15">
      <c r="B15" s="143" t="s">
        <v>34</v>
      </c>
      <c r="C15" s="143"/>
      <c r="D15" s="143"/>
      <c r="E15" s="143"/>
      <c r="F15" s="143"/>
      <c r="G15" s="143"/>
      <c r="H15" s="143"/>
      <c r="I15" s="143"/>
      <c r="J15" s="143"/>
      <c r="K15" s="143"/>
      <c r="L15" s="143"/>
      <c r="M15" s="143"/>
      <c r="N15" s="143"/>
      <c r="O15" s="143"/>
      <c r="P15" s="143"/>
      <c r="Q15" s="143"/>
      <c r="R15" s="143"/>
    </row>
    <row r="16" spans="1:20" ht="18.75" customHeight="1" x14ac:dyDescent="0.15">
      <c r="A16" s="140" t="s">
        <v>35</v>
      </c>
      <c r="B16" s="140"/>
      <c r="C16" s="140"/>
      <c r="D16" s="140"/>
      <c r="E16" s="140"/>
      <c r="F16" s="140"/>
      <c r="G16" s="140"/>
      <c r="H16" s="140"/>
      <c r="I16" s="140"/>
      <c r="J16" s="140"/>
      <c r="K16" s="140"/>
      <c r="L16" s="140"/>
      <c r="M16" s="140"/>
      <c r="N16" s="140"/>
      <c r="O16" s="140"/>
      <c r="P16" s="140"/>
      <c r="Q16" s="140"/>
      <c r="R16" s="140"/>
    </row>
    <row r="17" spans="1:20" ht="27.75" customHeight="1" x14ac:dyDescent="0.15">
      <c r="B17" s="140" t="str">
        <f>K6</f>
        <v>○○活動組織</v>
      </c>
      <c r="C17" s="140"/>
      <c r="D17" s="140"/>
      <c r="E17" s="140"/>
      <c r="F17" s="140"/>
      <c r="G17" s="140"/>
      <c r="H17" s="140"/>
      <c r="I17" s="140"/>
      <c r="J17" s="140"/>
      <c r="K17" s="140"/>
      <c r="L17" s="140"/>
      <c r="M17" s="140"/>
      <c r="N17" s="140"/>
      <c r="O17" s="140"/>
      <c r="P17" s="140"/>
      <c r="Q17" s="140"/>
      <c r="R17" s="140"/>
    </row>
    <row r="18" spans="1:20" ht="18.75" customHeight="1" x14ac:dyDescent="0.15">
      <c r="A18" s="140" t="s">
        <v>62</v>
      </c>
      <c r="B18" s="140"/>
      <c r="C18" s="140"/>
      <c r="D18" s="140"/>
      <c r="E18" s="140"/>
      <c r="F18" s="140"/>
      <c r="G18" s="140"/>
      <c r="H18" s="140"/>
      <c r="I18" s="140"/>
      <c r="J18" s="140"/>
      <c r="K18" s="140"/>
      <c r="L18" s="140"/>
      <c r="M18" s="140"/>
      <c r="N18" s="140"/>
      <c r="O18" s="140"/>
      <c r="P18" s="140"/>
      <c r="Q18" s="140"/>
      <c r="R18" s="140"/>
    </row>
    <row r="19" spans="1:20" ht="27.75" customHeight="1" x14ac:dyDescent="0.15">
      <c r="B19" s="144" t="s">
        <v>66</v>
      </c>
      <c r="C19" s="144"/>
      <c r="D19" s="144"/>
      <c r="E19" s="144"/>
      <c r="F19" s="144"/>
      <c r="G19" s="144"/>
      <c r="H19" s="144"/>
      <c r="I19" s="144"/>
      <c r="J19" s="144"/>
      <c r="K19" s="144"/>
      <c r="L19" s="144"/>
      <c r="M19" s="144"/>
      <c r="N19" s="144"/>
      <c r="O19" s="144"/>
      <c r="P19" s="144"/>
      <c r="Q19" s="144"/>
      <c r="R19" s="144"/>
    </row>
    <row r="20" spans="1:20" ht="18.75" customHeight="1" x14ac:dyDescent="0.15">
      <c r="A20" s="140" t="s">
        <v>78</v>
      </c>
      <c r="B20" s="140"/>
      <c r="C20" s="140"/>
      <c r="D20" s="140"/>
      <c r="E20" s="140"/>
      <c r="F20" s="140"/>
      <c r="G20" s="140"/>
      <c r="H20" s="140"/>
      <c r="I20" s="140"/>
      <c r="J20" s="140"/>
      <c r="K20" s="140"/>
      <c r="L20" s="140"/>
      <c r="M20" s="140"/>
      <c r="N20" s="140"/>
      <c r="O20" s="140"/>
      <c r="P20" s="11"/>
      <c r="Q20" s="146"/>
      <c r="R20" s="146"/>
    </row>
    <row r="21" spans="1:20" ht="29.25" customHeight="1" x14ac:dyDescent="0.15">
      <c r="B21" s="19" t="s">
        <v>0</v>
      </c>
      <c r="C21" s="20" t="s">
        <v>1</v>
      </c>
      <c r="D21" s="115" t="s">
        <v>16</v>
      </c>
      <c r="E21" s="116"/>
      <c r="F21" s="117"/>
      <c r="G21" s="118" t="s">
        <v>2</v>
      </c>
      <c r="H21" s="119"/>
      <c r="I21" s="120"/>
      <c r="J21" s="115" t="s">
        <v>8</v>
      </c>
      <c r="K21" s="116"/>
      <c r="L21" s="117"/>
      <c r="M21" s="115" t="s">
        <v>9</v>
      </c>
      <c r="N21" s="116"/>
      <c r="O21" s="117"/>
      <c r="P21" s="118" t="s">
        <v>3</v>
      </c>
      <c r="Q21" s="119"/>
      <c r="R21" s="120"/>
    </row>
    <row r="22" spans="1:20" ht="18" customHeight="1" x14ac:dyDescent="0.15">
      <c r="B22" s="138" t="s">
        <v>4</v>
      </c>
      <c r="C22" s="129" t="s">
        <v>91</v>
      </c>
      <c r="D22" s="107" t="s">
        <v>5</v>
      </c>
      <c r="E22" s="108"/>
      <c r="F22" s="109"/>
      <c r="G22" s="21" t="s">
        <v>92</v>
      </c>
      <c r="H22" s="22">
        <v>0</v>
      </c>
      <c r="I22" s="23" t="s">
        <v>97</v>
      </c>
      <c r="J22" s="24" t="s">
        <v>92</v>
      </c>
      <c r="K22" s="22">
        <v>0</v>
      </c>
      <c r="L22" s="23" t="s">
        <v>97</v>
      </c>
      <c r="M22" s="24" t="s">
        <v>92</v>
      </c>
      <c r="N22" s="22">
        <v>0</v>
      </c>
      <c r="O22" s="23" t="s">
        <v>97</v>
      </c>
      <c r="P22" s="24" t="s">
        <v>92</v>
      </c>
      <c r="Q22" s="22">
        <f t="shared" ref="Q22:Q33" si="0">H22+K22+N22</f>
        <v>0</v>
      </c>
      <c r="R22" s="23" t="s">
        <v>97</v>
      </c>
      <c r="T22" s="25"/>
    </row>
    <row r="23" spans="1:20" ht="18" customHeight="1" x14ac:dyDescent="0.15">
      <c r="B23" s="126"/>
      <c r="C23" s="130"/>
      <c r="D23" s="110"/>
      <c r="E23" s="111"/>
      <c r="F23" s="112"/>
      <c r="G23" s="28"/>
      <c r="H23" s="29"/>
      <c r="I23" s="30" t="s">
        <v>98</v>
      </c>
      <c r="J23" s="31"/>
      <c r="K23" s="32"/>
      <c r="L23" s="30" t="s">
        <v>98</v>
      </c>
      <c r="M23" s="31"/>
      <c r="N23" s="32"/>
      <c r="O23" s="30" t="s">
        <v>98</v>
      </c>
      <c r="P23" s="31"/>
      <c r="Q23" s="32"/>
      <c r="R23" s="30" t="s">
        <v>98</v>
      </c>
      <c r="T23" s="25"/>
    </row>
    <row r="24" spans="1:20" ht="18" customHeight="1" x14ac:dyDescent="0.15">
      <c r="B24" s="125" t="s">
        <v>14</v>
      </c>
      <c r="C24" s="131" t="s">
        <v>64</v>
      </c>
      <c r="D24" s="33" t="s">
        <v>93</v>
      </c>
      <c r="E24" s="34"/>
      <c r="F24" s="35" t="s">
        <v>94</v>
      </c>
      <c r="G24" s="36" t="s">
        <v>92</v>
      </c>
      <c r="H24" s="37">
        <f>IF($Q$8=1,INT(($E24*120000)*$T$1),IF($Q$8=2,INT(($E24*115000)*$T$1),IF($Q$8=3,INT(($E24*110000)*$T$1),"0")))</f>
        <v>0</v>
      </c>
      <c r="I24" s="38" t="s">
        <v>97</v>
      </c>
      <c r="J24" s="39" t="s">
        <v>92</v>
      </c>
      <c r="K24" s="37">
        <f>IF($Q$8=1,INT(($E24*20000)*$T$1),IF($Q$8=2,INT(($E24*19500)*$T$1),IF($Q$8=3,INT(($E24*18500)*$T$1),"0")))</f>
        <v>0</v>
      </c>
      <c r="L24" s="38" t="s">
        <v>97</v>
      </c>
      <c r="M24" s="39" t="s">
        <v>92</v>
      </c>
      <c r="N24" s="37">
        <f>IF($Q$8=1,INT(($E24*20000)*$T$1),IF($Q$8=2,INT(($E24*19500)*$T$1),IF($Q$8=3,INT(($E24*18500)*$T$1),"0")))</f>
        <v>0</v>
      </c>
      <c r="O24" s="38" t="s">
        <v>97</v>
      </c>
      <c r="P24" s="39" t="s">
        <v>92</v>
      </c>
      <c r="Q24" s="37">
        <f t="shared" si="0"/>
        <v>0</v>
      </c>
      <c r="R24" s="38" t="s">
        <v>97</v>
      </c>
    </row>
    <row r="25" spans="1:20" ht="18" customHeight="1" x14ac:dyDescent="0.15">
      <c r="B25" s="126"/>
      <c r="C25" s="132"/>
      <c r="D25" s="40"/>
      <c r="E25" s="41"/>
      <c r="F25" s="42" t="s">
        <v>99</v>
      </c>
      <c r="G25" s="43"/>
      <c r="H25" s="44">
        <f>IF($Q$8=1,INT(($E25*120000)*$T$1),IF($Q$8=2,INT(($E25*115000)*$T$1),IF($Q$8=3,INT(($E25*110000)*$T$1),"0")))</f>
        <v>0</v>
      </c>
      <c r="I25" s="30" t="s">
        <v>98</v>
      </c>
      <c r="J25" s="45"/>
      <c r="K25" s="46">
        <f>IF($Q$8=1,INT(($E25*20000)*$T$1),IF($Q$8=2,INT(($E25*19500)*$T$1),IF($Q$8=3,INT(($E25*18500)*$T$1),"0")))</f>
        <v>0</v>
      </c>
      <c r="L25" s="30" t="s">
        <v>98</v>
      </c>
      <c r="M25" s="31"/>
      <c r="N25" s="44">
        <f>IF($Q$8=1,INT(($E25*20000)*$T$1),IF($Q$8=2,INT(($E25*19500)*$T$1),IF($Q$8=3,INT(($E25*18500)*$T$1),"0")))</f>
        <v>0</v>
      </c>
      <c r="O25" s="30" t="s">
        <v>98</v>
      </c>
      <c r="P25" s="31"/>
      <c r="Q25" s="44">
        <f t="shared" si="0"/>
        <v>0</v>
      </c>
      <c r="R25" s="30" t="s">
        <v>98</v>
      </c>
    </row>
    <row r="26" spans="1:20" ht="18" customHeight="1" x14ac:dyDescent="0.15">
      <c r="B26" s="125" t="s">
        <v>15</v>
      </c>
      <c r="C26" s="131" t="s">
        <v>65</v>
      </c>
      <c r="D26" s="33" t="s">
        <v>92</v>
      </c>
      <c r="E26" s="34"/>
      <c r="F26" s="35" t="s">
        <v>94</v>
      </c>
      <c r="G26" s="47" t="s">
        <v>92</v>
      </c>
      <c r="H26" s="37">
        <f>IF($Q$8=1,INT(($E26*285000)*$T$1),IF($Q$8=2,INT(($E26*265000)*$T$1),IF($Q$8=3,INT(($E26*245000)*$T$1),"0")))</f>
        <v>0</v>
      </c>
      <c r="I26" s="38" t="s">
        <v>97</v>
      </c>
      <c r="J26" s="39" t="s">
        <v>92</v>
      </c>
      <c r="K26" s="37">
        <f>IF($Q$8=1,INT(($E26*47500)*$T$1),IF($Q$8=2,INT(($E26*44500)*$T$1),IF($Q$8=3,INT(($E26*41000)*$T$1),"0")))</f>
        <v>0</v>
      </c>
      <c r="L26" s="38" t="s">
        <v>97</v>
      </c>
      <c r="M26" s="39" t="s">
        <v>92</v>
      </c>
      <c r="N26" s="37">
        <f>IF($Q$8=1,INT(($E26*47500)*$T$1),IF($Q$8=2,INT(($E26*44500)*$T$1),IF($Q$8=3,INT(($E26*41000)*$T$1),"0")))</f>
        <v>0</v>
      </c>
      <c r="O26" s="38" t="s">
        <v>97</v>
      </c>
      <c r="P26" s="39" t="s">
        <v>92</v>
      </c>
      <c r="Q26" s="37">
        <f t="shared" si="0"/>
        <v>0</v>
      </c>
      <c r="R26" s="38" t="s">
        <v>97</v>
      </c>
    </row>
    <row r="27" spans="1:20" ht="18" customHeight="1" x14ac:dyDescent="0.15">
      <c r="B27" s="126"/>
      <c r="C27" s="132"/>
      <c r="D27" s="40"/>
      <c r="E27" s="41"/>
      <c r="F27" s="48" t="s">
        <v>99</v>
      </c>
      <c r="G27" s="49"/>
      <c r="H27" s="44">
        <f>IF($Q$8=1,INT(($E27*285000)*$T$1),IF($Q$8=2,INT(($E27*265000)*$T$1),IF($Q$8=3,INT(($E27*245000)*$T$1),"0")))</f>
        <v>0</v>
      </c>
      <c r="I27" s="30" t="s">
        <v>98</v>
      </c>
      <c r="J27" s="31"/>
      <c r="K27" s="44">
        <f>IF($Q$8=1,INT(($E27*47500)*$T$1),IF($Q$8=2,INT(($E27*44500)*$T$1),IF($Q$8=3,INT(($E27*41000)*$T$1),"0")))</f>
        <v>0</v>
      </c>
      <c r="L27" s="30" t="s">
        <v>98</v>
      </c>
      <c r="M27" s="31"/>
      <c r="N27" s="44">
        <f>IF($Q$8=1,INT(($E27*47500)*$T$1),IF($Q$8=2,INT(($E27*44500)*$T$1),IF($Q$8=3,INT(($E27*41000)*$T$1),"0")))</f>
        <v>0</v>
      </c>
      <c r="O27" s="30" t="s">
        <v>98</v>
      </c>
      <c r="P27" s="31"/>
      <c r="Q27" s="44">
        <f t="shared" si="0"/>
        <v>0</v>
      </c>
      <c r="R27" s="30" t="s">
        <v>98</v>
      </c>
    </row>
    <row r="28" spans="1:20" ht="18" customHeight="1" x14ac:dyDescent="0.15">
      <c r="B28" s="125" t="s">
        <v>6</v>
      </c>
      <c r="C28" s="131" t="s">
        <v>64</v>
      </c>
      <c r="D28" s="33" t="s">
        <v>92</v>
      </c>
      <c r="E28" s="34"/>
      <c r="F28" s="35" t="s">
        <v>94</v>
      </c>
      <c r="G28" s="47" t="s">
        <v>92</v>
      </c>
      <c r="H28" s="37">
        <f>IF($Q$8=1,INT(($E28*120000)*$T$1),IF($Q$8=2,INT(($E28*115000)*$T$1),IF($Q$8=3,INT(($E28*110000)*$T$1),"0")))</f>
        <v>0</v>
      </c>
      <c r="I28" s="38" t="s">
        <v>97</v>
      </c>
      <c r="J28" s="39" t="s">
        <v>92</v>
      </c>
      <c r="K28" s="37">
        <f>IF($Q$8=1,INT(($E28*20000)*$T$1),IF($Q$8=2,INT(($E28*19500)*$T$1),IF($Q$8=3,INT(($E28*18500)*$T$1),"0")))</f>
        <v>0</v>
      </c>
      <c r="L28" s="38" t="s">
        <v>97</v>
      </c>
      <c r="M28" s="39" t="s">
        <v>92</v>
      </c>
      <c r="N28" s="37">
        <f>IF($Q$8=1,INT(($E28*20000)*$T$1),IF($Q$8=2,INT(($E28*19500)*$T$1),IF($Q$8=3,INT(($E28*18500)*$T$1),"0")))</f>
        <v>0</v>
      </c>
      <c r="O28" s="38" t="s">
        <v>97</v>
      </c>
      <c r="P28" s="39" t="s">
        <v>92</v>
      </c>
      <c r="Q28" s="37">
        <f t="shared" si="0"/>
        <v>0</v>
      </c>
      <c r="R28" s="38" t="s">
        <v>97</v>
      </c>
    </row>
    <row r="29" spans="1:20" ht="18" customHeight="1" x14ac:dyDescent="0.15">
      <c r="B29" s="126"/>
      <c r="C29" s="132"/>
      <c r="D29" s="40"/>
      <c r="E29" s="41"/>
      <c r="F29" s="48" t="s">
        <v>99</v>
      </c>
      <c r="G29" s="50"/>
      <c r="H29" s="46">
        <f>IF($Q$8=1,INT(($E29*120000)*$T$1),IF($Q$8=2,INT(($E29*115000)*$T$1),IF($Q$8=3,INT(($E29*110000)*$T$1),"0")))</f>
        <v>0</v>
      </c>
      <c r="I29" s="30" t="s">
        <v>98</v>
      </c>
      <c r="J29" s="45"/>
      <c r="K29" s="46">
        <f>IF($Q$8=1,INT(($E29*20000)*$T$1),IF($Q$8=2,INT(($E29*19500)*$T$1),IF($Q$8=3,INT(($E29*18500)*$T$1),"0")))</f>
        <v>0</v>
      </c>
      <c r="L29" s="30" t="s">
        <v>98</v>
      </c>
      <c r="M29" s="31"/>
      <c r="N29" s="44">
        <f>IF($Q$8=1,INT(($E29*20000)*$T$1),IF($Q$8=2,INT(($E29*19500)*$T$1),IF($Q$8=3,INT(($E29*18500)*$T$1),"0")))</f>
        <v>0</v>
      </c>
      <c r="O29" s="30" t="s">
        <v>98</v>
      </c>
      <c r="P29" s="31"/>
      <c r="Q29" s="44">
        <f t="shared" si="0"/>
        <v>0</v>
      </c>
      <c r="R29" s="30" t="s">
        <v>98</v>
      </c>
    </row>
    <row r="30" spans="1:20" ht="18" customHeight="1" x14ac:dyDescent="0.15">
      <c r="B30" s="125" t="s">
        <v>7</v>
      </c>
      <c r="C30" s="133" t="s">
        <v>102</v>
      </c>
      <c r="D30" s="51" t="s">
        <v>92</v>
      </c>
      <c r="E30" s="52"/>
      <c r="F30" s="35" t="s">
        <v>95</v>
      </c>
      <c r="G30" s="47" t="s">
        <v>92</v>
      </c>
      <c r="H30" s="37">
        <f>INT(E30*800)*$T$1</f>
        <v>0</v>
      </c>
      <c r="I30" s="38" t="s">
        <v>97</v>
      </c>
      <c r="J30" s="39" t="s">
        <v>92</v>
      </c>
      <c r="K30" s="37">
        <f>INT(E30*140)*$T$1</f>
        <v>0</v>
      </c>
      <c r="L30" s="38" t="s">
        <v>97</v>
      </c>
      <c r="M30" s="39" t="s">
        <v>92</v>
      </c>
      <c r="N30" s="37">
        <f>INT(E30*140)*$T$1</f>
        <v>0</v>
      </c>
      <c r="O30" s="38" t="s">
        <v>97</v>
      </c>
      <c r="P30" s="39" t="s">
        <v>92</v>
      </c>
      <c r="Q30" s="37">
        <f t="shared" si="0"/>
        <v>0</v>
      </c>
      <c r="R30" s="38" t="s">
        <v>97</v>
      </c>
    </row>
    <row r="31" spans="1:20" ht="18" customHeight="1" x14ac:dyDescent="0.15">
      <c r="B31" s="126"/>
      <c r="C31" s="130"/>
      <c r="D31" s="26"/>
      <c r="E31" s="53"/>
      <c r="F31" s="48" t="s">
        <v>100</v>
      </c>
      <c r="G31" s="49"/>
      <c r="H31" s="44">
        <f>INT(E31*800)*$T$1</f>
        <v>0</v>
      </c>
      <c r="I31" s="30" t="s">
        <v>98</v>
      </c>
      <c r="J31" s="31"/>
      <c r="K31" s="44">
        <f>INT(E31*140)*$T$1</f>
        <v>0</v>
      </c>
      <c r="L31" s="30" t="s">
        <v>98</v>
      </c>
      <c r="M31" s="31"/>
      <c r="N31" s="44">
        <f>INT(E31*140)*$T$1</f>
        <v>0</v>
      </c>
      <c r="O31" s="30" t="s">
        <v>98</v>
      </c>
      <c r="P31" s="31"/>
      <c r="Q31" s="44">
        <f t="shared" si="0"/>
        <v>0</v>
      </c>
      <c r="R31" s="30" t="s">
        <v>98</v>
      </c>
    </row>
    <row r="32" spans="1:20" ht="18" customHeight="1" x14ac:dyDescent="0.15">
      <c r="B32" s="125" t="s">
        <v>31</v>
      </c>
      <c r="C32" s="133" t="s">
        <v>103</v>
      </c>
      <c r="D32" s="51" t="s">
        <v>92</v>
      </c>
      <c r="E32" s="52"/>
      <c r="F32" s="35" t="s">
        <v>96</v>
      </c>
      <c r="G32" s="47" t="s">
        <v>92</v>
      </c>
      <c r="H32" s="37">
        <f>INT(E32*50000)</f>
        <v>0</v>
      </c>
      <c r="I32" s="38" t="s">
        <v>97</v>
      </c>
      <c r="J32" s="39" t="s">
        <v>92</v>
      </c>
      <c r="K32" s="54">
        <f>INT(E32*8500)</f>
        <v>0</v>
      </c>
      <c r="L32" s="38" t="s">
        <v>97</v>
      </c>
      <c r="M32" s="39" t="s">
        <v>92</v>
      </c>
      <c r="N32" s="54">
        <f>INT(E32*8500)</f>
        <v>0</v>
      </c>
      <c r="O32" s="38" t="s">
        <v>97</v>
      </c>
      <c r="P32" s="39" t="s">
        <v>92</v>
      </c>
      <c r="Q32" s="37">
        <f t="shared" si="0"/>
        <v>0</v>
      </c>
      <c r="R32" s="38" t="s">
        <v>97</v>
      </c>
    </row>
    <row r="33" spans="1:18" ht="18" customHeight="1" x14ac:dyDescent="0.15">
      <c r="B33" s="126"/>
      <c r="C33" s="130"/>
      <c r="D33" s="26"/>
      <c r="E33" s="53"/>
      <c r="F33" s="48" t="s">
        <v>101</v>
      </c>
      <c r="G33" s="49"/>
      <c r="H33" s="44">
        <f>INT(E33*50000)</f>
        <v>0</v>
      </c>
      <c r="I33" s="30" t="s">
        <v>98</v>
      </c>
      <c r="J33" s="31"/>
      <c r="K33" s="55">
        <f>INT(E33*8500)</f>
        <v>0</v>
      </c>
      <c r="L33" s="30" t="s">
        <v>98</v>
      </c>
      <c r="M33" s="31"/>
      <c r="N33" s="55">
        <f>INT(E33*8500)</f>
        <v>0</v>
      </c>
      <c r="O33" s="30" t="s">
        <v>98</v>
      </c>
      <c r="P33" s="31"/>
      <c r="Q33" s="44">
        <f t="shared" si="0"/>
        <v>0</v>
      </c>
      <c r="R33" s="30" t="s">
        <v>98</v>
      </c>
    </row>
    <row r="34" spans="1:18" ht="18" customHeight="1" x14ac:dyDescent="0.15">
      <c r="B34" s="135" t="s">
        <v>26</v>
      </c>
      <c r="C34" s="134"/>
      <c r="D34" s="56"/>
      <c r="E34" s="57"/>
      <c r="F34" s="35"/>
      <c r="G34" s="47" t="s">
        <v>92</v>
      </c>
      <c r="H34" s="37">
        <f>SUM(H22+H24+H26+H28+H30+H32)</f>
        <v>0</v>
      </c>
      <c r="I34" s="38" t="s">
        <v>97</v>
      </c>
      <c r="J34" s="39" t="s">
        <v>92</v>
      </c>
      <c r="K34" s="37">
        <f>SUM(K22+K24+K26+K28+K30+K32)</f>
        <v>0</v>
      </c>
      <c r="L34" s="38" t="s">
        <v>97</v>
      </c>
      <c r="M34" s="39" t="s">
        <v>92</v>
      </c>
      <c r="N34" s="37">
        <f>SUM(N22+N24+N26+N28+N30+N32)</f>
        <v>0</v>
      </c>
      <c r="O34" s="38" t="s">
        <v>97</v>
      </c>
      <c r="P34" s="39" t="s">
        <v>92</v>
      </c>
      <c r="Q34" s="37">
        <f>H34+K34+N34</f>
        <v>0</v>
      </c>
      <c r="R34" s="38" t="s">
        <v>97</v>
      </c>
    </row>
    <row r="35" spans="1:18" ht="18" customHeight="1" x14ac:dyDescent="0.15">
      <c r="B35" s="136"/>
      <c r="C35" s="110"/>
      <c r="D35" s="27"/>
      <c r="E35" s="58"/>
      <c r="F35" s="48"/>
      <c r="G35" s="49"/>
      <c r="H35" s="44">
        <f>SUM(H23+H25+H27+H29+H31+H33)</f>
        <v>0</v>
      </c>
      <c r="I35" s="30" t="s">
        <v>98</v>
      </c>
      <c r="J35" s="31"/>
      <c r="K35" s="44">
        <f>SUM(K23+K25+K27+K29+K31+K33)</f>
        <v>0</v>
      </c>
      <c r="L35" s="30" t="s">
        <v>98</v>
      </c>
      <c r="M35" s="31"/>
      <c r="N35" s="44">
        <f>SUM(N23+N25+N27+N29+N31+N33)</f>
        <v>0</v>
      </c>
      <c r="O35" s="30" t="s">
        <v>98</v>
      </c>
      <c r="P35" s="31"/>
      <c r="Q35" s="44">
        <f>SUM(Q23+Q25+Q27+Q29+Q31+Q33)</f>
        <v>0</v>
      </c>
      <c r="R35" s="30" t="s">
        <v>98</v>
      </c>
    </row>
    <row r="36" spans="1:18" ht="18" customHeight="1" x14ac:dyDescent="0.15">
      <c r="B36" s="125" t="s">
        <v>32</v>
      </c>
      <c r="C36" s="134" t="s">
        <v>11</v>
      </c>
      <c r="D36" s="56" t="s">
        <v>92</v>
      </c>
      <c r="E36" s="59"/>
      <c r="F36" s="35" t="s">
        <v>97</v>
      </c>
      <c r="G36" s="47" t="s">
        <v>92</v>
      </c>
      <c r="H36" s="37">
        <f>INT(ROUNDDOWN(E36*1/2,-3))</f>
        <v>0</v>
      </c>
      <c r="I36" s="38" t="s">
        <v>97</v>
      </c>
      <c r="J36" s="39" t="s">
        <v>92</v>
      </c>
      <c r="K36" s="37">
        <v>0</v>
      </c>
      <c r="L36" s="38" t="s">
        <v>97</v>
      </c>
      <c r="M36" s="39" t="s">
        <v>92</v>
      </c>
      <c r="N36" s="60" t="s">
        <v>105</v>
      </c>
      <c r="O36" s="38" t="s">
        <v>97</v>
      </c>
      <c r="P36" s="39" t="s">
        <v>92</v>
      </c>
      <c r="Q36" s="60"/>
      <c r="R36" s="38" t="s">
        <v>97</v>
      </c>
    </row>
    <row r="37" spans="1:18" ht="18" customHeight="1" x14ac:dyDescent="0.15">
      <c r="B37" s="126"/>
      <c r="C37" s="110"/>
      <c r="D37" s="27"/>
      <c r="E37" s="61"/>
      <c r="F37" s="48" t="s">
        <v>10</v>
      </c>
      <c r="G37" s="49"/>
      <c r="H37" s="44">
        <f>0+(INT(ROUNDDOWN(E37*1/2,-3)))</f>
        <v>0</v>
      </c>
      <c r="I37" s="30" t="s">
        <v>98</v>
      </c>
      <c r="J37" s="31"/>
      <c r="K37" s="62"/>
      <c r="L37" s="30" t="s">
        <v>98</v>
      </c>
      <c r="M37" s="31"/>
      <c r="N37" s="63" t="s">
        <v>104</v>
      </c>
      <c r="O37" s="30" t="s">
        <v>98</v>
      </c>
      <c r="P37" s="31"/>
      <c r="Q37" s="63"/>
      <c r="R37" s="30" t="s">
        <v>98</v>
      </c>
    </row>
    <row r="38" spans="1:18" ht="18" customHeight="1" x14ac:dyDescent="0.15">
      <c r="B38" s="125" t="s">
        <v>33</v>
      </c>
      <c r="C38" s="134" t="s">
        <v>12</v>
      </c>
      <c r="D38" s="56" t="s">
        <v>92</v>
      </c>
      <c r="E38" s="59">
        <v>0</v>
      </c>
      <c r="F38" s="35" t="s">
        <v>97</v>
      </c>
      <c r="G38" s="47" t="s">
        <v>92</v>
      </c>
      <c r="H38" s="37">
        <f>INT(ROUNDDOWN(E38*1/3,-3))</f>
        <v>0</v>
      </c>
      <c r="I38" s="38" t="s">
        <v>97</v>
      </c>
      <c r="J38" s="39" t="s">
        <v>92</v>
      </c>
      <c r="K38" s="60" t="s">
        <v>105</v>
      </c>
      <c r="L38" s="38" t="s">
        <v>97</v>
      </c>
      <c r="M38" s="39" t="s">
        <v>92</v>
      </c>
      <c r="N38" s="60" t="s">
        <v>105</v>
      </c>
      <c r="O38" s="38" t="s">
        <v>97</v>
      </c>
      <c r="P38" s="39" t="s">
        <v>92</v>
      </c>
      <c r="Q38" s="60"/>
      <c r="R38" s="38" t="s">
        <v>97</v>
      </c>
    </row>
    <row r="39" spans="1:18" ht="18" customHeight="1" x14ac:dyDescent="0.15">
      <c r="B39" s="126"/>
      <c r="C39" s="110"/>
      <c r="D39" s="64"/>
      <c r="E39" s="65"/>
      <c r="F39" s="48" t="s">
        <v>10</v>
      </c>
      <c r="G39" s="50"/>
      <c r="H39" s="46"/>
      <c r="I39" s="30" t="s">
        <v>98</v>
      </c>
      <c r="J39" s="31"/>
      <c r="K39" s="63" t="s">
        <v>104</v>
      </c>
      <c r="L39" s="30" t="s">
        <v>98</v>
      </c>
      <c r="M39" s="31"/>
      <c r="N39" s="63" t="s">
        <v>104</v>
      </c>
      <c r="O39" s="30" t="s">
        <v>98</v>
      </c>
      <c r="P39" s="45"/>
      <c r="Q39" s="63"/>
      <c r="R39" s="30" t="s">
        <v>98</v>
      </c>
    </row>
    <row r="40" spans="1:18" ht="18" customHeight="1" x14ac:dyDescent="0.15">
      <c r="B40" s="135" t="s">
        <v>27</v>
      </c>
      <c r="C40" s="47"/>
      <c r="D40" s="47" t="s">
        <v>92</v>
      </c>
      <c r="E40" s="66">
        <f>SUM(E36,E38)</f>
        <v>0</v>
      </c>
      <c r="F40" s="35" t="s">
        <v>97</v>
      </c>
      <c r="G40" s="47" t="s">
        <v>92</v>
      </c>
      <c r="H40" s="37">
        <f>SUM(H36)+H38</f>
        <v>0</v>
      </c>
      <c r="I40" s="38" t="s">
        <v>97</v>
      </c>
      <c r="J40" s="39" t="s">
        <v>92</v>
      </c>
      <c r="K40" s="37">
        <v>0</v>
      </c>
      <c r="L40" s="38" t="s">
        <v>97</v>
      </c>
      <c r="M40" s="39" t="s">
        <v>92</v>
      </c>
      <c r="N40" s="60" t="s">
        <v>104</v>
      </c>
      <c r="O40" s="38" t="s">
        <v>97</v>
      </c>
      <c r="P40" s="39" t="s">
        <v>92</v>
      </c>
      <c r="Q40" s="37">
        <f>SUM(Q36)+Q38</f>
        <v>0</v>
      </c>
      <c r="R40" s="38" t="s">
        <v>97</v>
      </c>
    </row>
    <row r="41" spans="1:18" ht="18" customHeight="1" thickBot="1" x14ac:dyDescent="0.2">
      <c r="B41" s="137"/>
      <c r="C41" s="67"/>
      <c r="D41" s="67"/>
      <c r="E41" s="69">
        <f>SUM(E37,E39)</f>
        <v>0</v>
      </c>
      <c r="F41" s="68" t="s">
        <v>10</v>
      </c>
      <c r="G41" s="67"/>
      <c r="H41" s="70">
        <f>SUM(H37)+H39</f>
        <v>0</v>
      </c>
      <c r="I41" s="71" t="s">
        <v>98</v>
      </c>
      <c r="J41" s="72"/>
      <c r="K41" s="70">
        <f>K37</f>
        <v>0</v>
      </c>
      <c r="L41" s="71" t="s">
        <v>98</v>
      </c>
      <c r="M41" s="72"/>
      <c r="N41" s="73" t="s">
        <v>104</v>
      </c>
      <c r="O41" s="71" t="s">
        <v>98</v>
      </c>
      <c r="P41" s="72"/>
      <c r="Q41" s="70">
        <f>SUM(Q37)+Q39</f>
        <v>0</v>
      </c>
      <c r="R41" s="71" t="s">
        <v>98</v>
      </c>
    </row>
    <row r="42" spans="1:18" ht="18" customHeight="1" thickTop="1" x14ac:dyDescent="0.15">
      <c r="A42" s="12" t="s">
        <v>28</v>
      </c>
      <c r="B42" s="121" t="s">
        <v>29</v>
      </c>
      <c r="C42" s="74"/>
      <c r="D42" s="74"/>
      <c r="E42" s="153"/>
      <c r="F42" s="154"/>
      <c r="G42" s="75" t="s">
        <v>106</v>
      </c>
      <c r="H42" s="76">
        <f>H34+H40</f>
        <v>0</v>
      </c>
      <c r="I42" s="77" t="s">
        <v>97</v>
      </c>
      <c r="J42" s="45" t="s">
        <v>106</v>
      </c>
      <c r="K42" s="76">
        <f>K34+K40</f>
        <v>0</v>
      </c>
      <c r="L42" s="38" t="s">
        <v>97</v>
      </c>
      <c r="M42" s="45" t="s">
        <v>106</v>
      </c>
      <c r="N42" s="76">
        <f>N34</f>
        <v>0</v>
      </c>
      <c r="O42" s="78" t="s">
        <v>97</v>
      </c>
      <c r="P42" s="79" t="s">
        <v>106</v>
      </c>
      <c r="Q42" s="76">
        <f>Q34+Q40</f>
        <v>0</v>
      </c>
      <c r="R42" s="78" t="s">
        <v>97</v>
      </c>
    </row>
    <row r="43" spans="1:18" ht="18" customHeight="1" thickBot="1" x14ac:dyDescent="0.2">
      <c r="B43" s="122"/>
      <c r="C43" s="80"/>
      <c r="D43" s="80"/>
      <c r="E43" s="73"/>
      <c r="F43" s="81"/>
      <c r="G43" s="82"/>
      <c r="H43" s="70">
        <f>H35+H41</f>
        <v>0</v>
      </c>
      <c r="I43" s="77" t="s">
        <v>107</v>
      </c>
      <c r="J43" s="45"/>
      <c r="K43" s="70">
        <f>K35+K41</f>
        <v>0</v>
      </c>
      <c r="L43" s="71" t="s">
        <v>107</v>
      </c>
      <c r="M43" s="72"/>
      <c r="N43" s="70">
        <f>N35</f>
        <v>0</v>
      </c>
      <c r="O43" s="71" t="s">
        <v>107</v>
      </c>
      <c r="P43" s="72"/>
      <c r="Q43" s="70">
        <f>Q35+Q41</f>
        <v>0</v>
      </c>
      <c r="R43" s="71" t="s">
        <v>107</v>
      </c>
    </row>
    <row r="44" spans="1:18" ht="18" customHeight="1" thickTop="1" x14ac:dyDescent="0.15">
      <c r="B44" s="121" t="s">
        <v>30</v>
      </c>
      <c r="C44" s="113"/>
      <c r="D44" s="83"/>
      <c r="E44" s="84"/>
      <c r="F44" s="85"/>
      <c r="G44" s="83" t="s">
        <v>106</v>
      </c>
      <c r="H44" s="86">
        <f>ROUNDDOWN(H42,-3)</f>
        <v>0</v>
      </c>
      <c r="I44" s="78" t="s">
        <v>108</v>
      </c>
      <c r="J44" s="79" t="s">
        <v>106</v>
      </c>
      <c r="K44" s="86">
        <f>ROUNDDOWN(K42,-3)</f>
        <v>0</v>
      </c>
      <c r="L44" s="78" t="s">
        <v>108</v>
      </c>
      <c r="M44" s="79" t="s">
        <v>106</v>
      </c>
      <c r="N44" s="86">
        <f>ROUNDDOWN(N42,-3)</f>
        <v>0</v>
      </c>
      <c r="O44" s="78" t="s">
        <v>108</v>
      </c>
      <c r="P44" s="79" t="s">
        <v>106</v>
      </c>
      <c r="Q44" s="86">
        <f>H44+K44+N44</f>
        <v>0</v>
      </c>
      <c r="R44" s="78" t="s">
        <v>108</v>
      </c>
    </row>
    <row r="45" spans="1:18" ht="18" customHeight="1" thickBot="1" x14ac:dyDescent="0.2">
      <c r="B45" s="122"/>
      <c r="C45" s="114"/>
      <c r="D45" s="67"/>
      <c r="E45" s="87"/>
      <c r="F45" s="68"/>
      <c r="G45" s="67"/>
      <c r="H45" s="88">
        <f>ROUNDDOWN(H43,-3)</f>
        <v>0</v>
      </c>
      <c r="I45" s="71" t="s">
        <v>13</v>
      </c>
      <c r="J45" s="72"/>
      <c r="K45" s="88">
        <f>ROUNDDOWN(K43,-3)</f>
        <v>0</v>
      </c>
      <c r="L45" s="71" t="s">
        <v>13</v>
      </c>
      <c r="M45" s="72"/>
      <c r="N45" s="88">
        <f>ROUNDDOWN(N43,-3)</f>
        <v>0</v>
      </c>
      <c r="O45" s="71" t="s">
        <v>13</v>
      </c>
      <c r="P45" s="72"/>
      <c r="Q45" s="88">
        <f>H45+K45+N45</f>
        <v>0</v>
      </c>
      <c r="R45" s="71" t="s">
        <v>13</v>
      </c>
    </row>
    <row r="46" spans="1:18" ht="18" customHeight="1" thickTop="1" x14ac:dyDescent="0.15">
      <c r="B46" s="123" t="s">
        <v>18</v>
      </c>
      <c r="C46" s="50"/>
      <c r="D46" s="50" t="s">
        <v>106</v>
      </c>
      <c r="E46" s="90">
        <f>E24+E26+E28</f>
        <v>0</v>
      </c>
      <c r="F46" s="89" t="s">
        <v>94</v>
      </c>
      <c r="G46" s="50"/>
      <c r="H46" s="91"/>
      <c r="I46" s="89"/>
      <c r="J46" s="50"/>
      <c r="K46" s="91"/>
      <c r="L46" s="89"/>
      <c r="M46" s="50"/>
      <c r="N46" s="91"/>
      <c r="O46" s="89"/>
      <c r="P46" s="50"/>
      <c r="Q46" s="91"/>
      <c r="R46" s="89"/>
    </row>
    <row r="47" spans="1:18" ht="18" customHeight="1" x14ac:dyDescent="0.15">
      <c r="B47" s="124"/>
      <c r="C47" s="92"/>
      <c r="D47" s="92"/>
      <c r="E47" s="94">
        <f>E25+E27+E29</f>
        <v>0</v>
      </c>
      <c r="F47" s="93" t="s">
        <v>109</v>
      </c>
      <c r="G47" s="92"/>
      <c r="H47" s="95"/>
      <c r="I47" s="93"/>
      <c r="J47" s="92"/>
      <c r="K47" s="95"/>
      <c r="L47" s="93"/>
      <c r="M47" s="92"/>
      <c r="N47" s="95"/>
      <c r="O47" s="93"/>
      <c r="P47" s="92"/>
      <c r="Q47" s="95"/>
      <c r="R47" s="93"/>
    </row>
    <row r="48" spans="1:18" ht="18" customHeight="1" x14ac:dyDescent="0.15">
      <c r="A48" s="96"/>
      <c r="B48" s="127" t="s">
        <v>17</v>
      </c>
      <c r="C48" s="97"/>
      <c r="D48" s="97" t="s">
        <v>106</v>
      </c>
      <c r="E48" s="99">
        <v>0</v>
      </c>
      <c r="F48" s="98" t="s">
        <v>94</v>
      </c>
      <c r="G48" s="97"/>
      <c r="H48" s="100"/>
      <c r="I48" s="98"/>
      <c r="J48" s="97"/>
      <c r="K48" s="100"/>
      <c r="L48" s="98"/>
      <c r="M48" s="97"/>
      <c r="N48" s="100"/>
      <c r="O48" s="98"/>
      <c r="P48" s="97"/>
      <c r="Q48" s="100"/>
      <c r="R48" s="98"/>
    </row>
    <row r="49" spans="1:18" ht="18" customHeight="1" x14ac:dyDescent="0.15">
      <c r="A49" s="96"/>
      <c r="B49" s="128"/>
      <c r="C49" s="92"/>
      <c r="D49" s="92"/>
      <c r="E49" s="90">
        <v>0</v>
      </c>
      <c r="F49" s="93" t="s">
        <v>109</v>
      </c>
      <c r="G49" s="91"/>
      <c r="H49" s="91"/>
      <c r="I49" s="93"/>
      <c r="J49" s="91"/>
      <c r="K49" s="91"/>
      <c r="L49" s="93"/>
      <c r="M49" s="91"/>
      <c r="N49" s="91"/>
      <c r="O49" s="93"/>
      <c r="P49" s="91"/>
      <c r="Q49" s="91"/>
      <c r="R49" s="93"/>
    </row>
    <row r="50" spans="1:18" s="101" customFormat="1" ht="20.100000000000001" customHeight="1" x14ac:dyDescent="0.15">
      <c r="B50" s="155" t="s">
        <v>89</v>
      </c>
      <c r="C50" s="155"/>
      <c r="D50" s="155"/>
      <c r="E50" s="155"/>
      <c r="F50" s="155"/>
      <c r="G50" s="155"/>
      <c r="H50" s="155"/>
      <c r="I50" s="155"/>
      <c r="J50" s="155"/>
      <c r="K50" s="155"/>
      <c r="L50" s="155"/>
      <c r="M50" s="155"/>
      <c r="N50" s="155"/>
      <c r="O50" s="155"/>
      <c r="P50" s="155"/>
      <c r="Q50" s="155"/>
      <c r="R50" s="155"/>
    </row>
    <row r="51" spans="1:18" s="101" customFormat="1" ht="35.1" customHeight="1" x14ac:dyDescent="0.15">
      <c r="B51" s="147" t="s">
        <v>84</v>
      </c>
      <c r="C51" s="147"/>
      <c r="D51" s="147"/>
      <c r="E51" s="147"/>
      <c r="F51" s="147"/>
      <c r="G51" s="147"/>
      <c r="H51" s="147"/>
      <c r="I51" s="147"/>
      <c r="J51" s="147"/>
      <c r="K51" s="147"/>
      <c r="L51" s="147"/>
      <c r="M51" s="147"/>
      <c r="N51" s="147"/>
      <c r="O51" s="147"/>
      <c r="P51" s="147"/>
      <c r="Q51" s="147"/>
      <c r="R51" s="147"/>
    </row>
    <row r="52" spans="1:18" s="101" customFormat="1" ht="20.100000000000001" customHeight="1" x14ac:dyDescent="0.15">
      <c r="B52" s="147" t="s">
        <v>85</v>
      </c>
      <c r="C52" s="147"/>
      <c r="D52" s="147"/>
      <c r="E52" s="147"/>
      <c r="F52" s="147"/>
      <c r="G52" s="147"/>
      <c r="H52" s="147"/>
      <c r="I52" s="147"/>
      <c r="J52" s="147"/>
      <c r="K52" s="147"/>
      <c r="L52" s="147"/>
      <c r="M52" s="147"/>
      <c r="N52" s="147"/>
      <c r="O52" s="147"/>
      <c r="P52" s="147"/>
      <c r="Q52" s="147"/>
      <c r="R52" s="147"/>
    </row>
    <row r="53" spans="1:18" s="101" customFormat="1" ht="20.100000000000001" customHeight="1" x14ac:dyDescent="0.15">
      <c r="B53" s="147" t="s">
        <v>86</v>
      </c>
      <c r="C53" s="147"/>
      <c r="D53" s="147"/>
      <c r="E53" s="147"/>
      <c r="F53" s="147"/>
      <c r="G53" s="147"/>
      <c r="H53" s="147"/>
      <c r="I53" s="147"/>
      <c r="J53" s="147"/>
      <c r="K53" s="147"/>
      <c r="L53" s="147"/>
      <c r="M53" s="147"/>
      <c r="N53" s="147"/>
      <c r="O53" s="147"/>
      <c r="P53" s="147"/>
      <c r="Q53" s="147"/>
      <c r="R53" s="147"/>
    </row>
    <row r="54" spans="1:18" s="101" customFormat="1" ht="48" customHeight="1" x14ac:dyDescent="0.15">
      <c r="B54" s="147" t="s">
        <v>87</v>
      </c>
      <c r="C54" s="147"/>
      <c r="D54" s="147"/>
      <c r="E54" s="147"/>
      <c r="F54" s="147"/>
      <c r="G54" s="147"/>
      <c r="H54" s="147"/>
      <c r="I54" s="147"/>
      <c r="J54" s="147"/>
      <c r="K54" s="147"/>
      <c r="L54" s="147"/>
      <c r="M54" s="147"/>
      <c r="N54" s="147"/>
      <c r="O54" s="147"/>
      <c r="P54" s="147"/>
      <c r="Q54" s="147"/>
      <c r="R54" s="147"/>
    </row>
    <row r="55" spans="1:18" s="101" customFormat="1" ht="35.1" customHeight="1" x14ac:dyDescent="0.15">
      <c r="B55" s="147" t="s">
        <v>88</v>
      </c>
      <c r="C55" s="147"/>
      <c r="D55" s="147"/>
      <c r="E55" s="147"/>
      <c r="F55" s="147"/>
      <c r="G55" s="147"/>
      <c r="H55" s="147"/>
      <c r="I55" s="147"/>
      <c r="J55" s="147"/>
      <c r="K55" s="147"/>
      <c r="L55" s="147"/>
      <c r="M55" s="147"/>
      <c r="N55" s="147"/>
      <c r="O55" s="147"/>
      <c r="P55" s="147"/>
      <c r="Q55" s="147"/>
      <c r="R55" s="147"/>
    </row>
    <row r="57" spans="1:18" x14ac:dyDescent="0.15">
      <c r="A57" s="140" t="s">
        <v>79</v>
      </c>
      <c r="B57" s="140"/>
    </row>
    <row r="59" spans="1:18" ht="18.75" customHeight="1" x14ac:dyDescent="0.15">
      <c r="B59" s="102" t="s">
        <v>20</v>
      </c>
      <c r="C59" s="148">
        <f>H44</f>
        <v>0</v>
      </c>
      <c r="D59" s="148"/>
      <c r="E59" s="148"/>
      <c r="F59" s="103" t="s">
        <v>19</v>
      </c>
    </row>
    <row r="60" spans="1:18" ht="6" customHeight="1" x14ac:dyDescent="0.15">
      <c r="B60" s="104"/>
      <c r="C60" s="149"/>
      <c r="D60" s="149"/>
      <c r="E60" s="149"/>
    </row>
    <row r="61" spans="1:18" ht="18.75" customHeight="1" x14ac:dyDescent="0.15">
      <c r="B61" s="102" t="s">
        <v>21</v>
      </c>
      <c r="C61" s="148">
        <f>K44</f>
        <v>0</v>
      </c>
      <c r="D61" s="148"/>
      <c r="E61" s="148"/>
      <c r="F61" s="103" t="s">
        <v>19</v>
      </c>
    </row>
    <row r="62" spans="1:18" ht="6" customHeight="1" x14ac:dyDescent="0.15">
      <c r="B62" s="104"/>
      <c r="C62" s="149"/>
      <c r="D62" s="149"/>
      <c r="E62" s="149"/>
    </row>
    <row r="63" spans="1:18" ht="18.75" customHeight="1" x14ac:dyDescent="0.15">
      <c r="B63" s="102" t="s">
        <v>22</v>
      </c>
      <c r="C63" s="148">
        <f>N44</f>
        <v>0</v>
      </c>
      <c r="D63" s="148"/>
      <c r="E63" s="148"/>
      <c r="F63" s="103" t="s">
        <v>19</v>
      </c>
    </row>
    <row r="64" spans="1:18" ht="6" customHeight="1" x14ac:dyDescent="0.15">
      <c r="B64" s="104"/>
      <c r="C64" s="150"/>
      <c r="D64" s="150"/>
      <c r="E64" s="150"/>
    </row>
    <row r="65" spans="2:6" ht="18.75" customHeight="1" thickBot="1" x14ac:dyDescent="0.2">
      <c r="B65" s="105" t="s">
        <v>23</v>
      </c>
      <c r="C65" s="151">
        <f>C59+C61+C63</f>
        <v>0</v>
      </c>
      <c r="D65" s="151"/>
      <c r="E65" s="151"/>
      <c r="F65" s="106" t="s">
        <v>19</v>
      </c>
    </row>
    <row r="66" spans="2:6" ht="6" customHeight="1" thickTop="1" x14ac:dyDescent="0.15">
      <c r="B66" s="104"/>
      <c r="C66" s="149"/>
      <c r="D66" s="149"/>
      <c r="E66" s="149"/>
    </row>
    <row r="67" spans="2:6" ht="18.75" customHeight="1" x14ac:dyDescent="0.15">
      <c r="B67" s="102" t="s">
        <v>24</v>
      </c>
      <c r="C67" s="152"/>
      <c r="D67" s="152"/>
      <c r="E67" s="152"/>
      <c r="F67" s="103" t="s">
        <v>19</v>
      </c>
    </row>
    <row r="68" spans="2:6" ht="6" customHeight="1" x14ac:dyDescent="0.15">
      <c r="B68" s="104"/>
      <c r="C68" s="149"/>
      <c r="D68" s="149"/>
      <c r="E68" s="149"/>
    </row>
    <row r="69" spans="2:6" ht="18.75" customHeight="1" thickBot="1" x14ac:dyDescent="0.2">
      <c r="B69" s="105" t="s">
        <v>25</v>
      </c>
      <c r="C69" s="151">
        <f>C65+C67</f>
        <v>0</v>
      </c>
      <c r="D69" s="151"/>
      <c r="E69" s="151"/>
      <c r="F69" s="106" t="s">
        <v>19</v>
      </c>
    </row>
    <row r="70" spans="2:6" ht="15" thickTop="1" x14ac:dyDescent="0.15"/>
  </sheetData>
  <mergeCells count="65">
    <mergeCell ref="K7:R7"/>
    <mergeCell ref="K8:O8"/>
    <mergeCell ref="C69:E69"/>
    <mergeCell ref="C63:E63"/>
    <mergeCell ref="C64:E64"/>
    <mergeCell ref="C65:E65"/>
    <mergeCell ref="C66:E66"/>
    <mergeCell ref="C67:E67"/>
    <mergeCell ref="C68:E68"/>
    <mergeCell ref="C62:E62"/>
    <mergeCell ref="E42:F42"/>
    <mergeCell ref="B50:R50"/>
    <mergeCell ref="B51:R51"/>
    <mergeCell ref="B52:R52"/>
    <mergeCell ref="B53:R53"/>
    <mergeCell ref="B54:R54"/>
    <mergeCell ref="B55:R55"/>
    <mergeCell ref="C59:E59"/>
    <mergeCell ref="C60:E60"/>
    <mergeCell ref="C61:E61"/>
    <mergeCell ref="A57:B57"/>
    <mergeCell ref="B19:R19"/>
    <mergeCell ref="A12:R13"/>
    <mergeCell ref="A20:O20"/>
    <mergeCell ref="Q20:R20"/>
    <mergeCell ref="M21:O21"/>
    <mergeCell ref="P21:R21"/>
    <mergeCell ref="A10:R10"/>
    <mergeCell ref="B15:R15"/>
    <mergeCell ref="A16:R16"/>
    <mergeCell ref="B17:R17"/>
    <mergeCell ref="A18:R18"/>
    <mergeCell ref="K6:R6"/>
    <mergeCell ref="A1:B1"/>
    <mergeCell ref="N2:R2"/>
    <mergeCell ref="A4:H4"/>
    <mergeCell ref="A5:H5"/>
    <mergeCell ref="B48:B49"/>
    <mergeCell ref="C22:C23"/>
    <mergeCell ref="C24:C25"/>
    <mergeCell ref="C26:C27"/>
    <mergeCell ref="C28:C29"/>
    <mergeCell ref="C30:C31"/>
    <mergeCell ref="C32:C33"/>
    <mergeCell ref="C34:C35"/>
    <mergeCell ref="C36:C37"/>
    <mergeCell ref="C38:C39"/>
    <mergeCell ref="B32:B33"/>
    <mergeCell ref="B34:B35"/>
    <mergeCell ref="B36:B37"/>
    <mergeCell ref="B38:B39"/>
    <mergeCell ref="B40:B41"/>
    <mergeCell ref="B22:B23"/>
    <mergeCell ref="B42:B43"/>
    <mergeCell ref="B44:B45"/>
    <mergeCell ref="B46:B47"/>
    <mergeCell ref="B24:B25"/>
    <mergeCell ref="B26:B27"/>
    <mergeCell ref="B28:B29"/>
    <mergeCell ref="B30:B31"/>
    <mergeCell ref="D22:F23"/>
    <mergeCell ref="C44:C45"/>
    <mergeCell ref="D21:F21"/>
    <mergeCell ref="G21:I21"/>
    <mergeCell ref="J21:L21"/>
  </mergeCells>
  <phoneticPr fontId="5"/>
  <dataValidations count="4">
    <dataValidation type="whole" allowBlank="1" showInputMessage="1" showErrorMessage="1" sqref="E32:E33" xr:uid="{C09E6CC5-331E-4D75-B5BF-FE41F36C3BC3}">
      <formula1>0</formula1>
      <formula2>1</formula2>
    </dataValidation>
    <dataValidation type="decimal" allowBlank="1" showInputMessage="1" showErrorMessage="1" sqref="E48:E49" xr:uid="{F662A532-818E-4B12-9786-EAA012DF79C3}">
      <formula1>0</formula1>
      <formula2>E46</formula2>
    </dataValidation>
    <dataValidation type="whole" allowBlank="1" showInputMessage="1" showErrorMessage="1" sqref="H22:H23" xr:uid="{61C49A49-CD1E-4501-8534-EE62C149893B}">
      <formula1>0</formula1>
      <formula2>112500</formula2>
    </dataValidation>
    <dataValidation type="whole" allowBlank="1" showInputMessage="1" showErrorMessage="1" sqref="K22:K23 N22:N23" xr:uid="{764D3FC2-2AB7-43CE-AE98-97701A2CFF4B}">
      <formula1>0</formula1>
      <formula2>19000</formula2>
    </dataValidation>
  </dataValidations>
  <printOptions horizontalCentered="1"/>
  <pageMargins left="0.39370078740157483" right="0.39370078740157483" top="0.59055118110236227" bottom="0.39370078740157483" header="0.31496062992125984" footer="0.31496062992125984"/>
  <pageSetup paperSize="9" scale="76" fitToHeight="0" orientation="portrait" r:id="rId1"/>
  <rowBreaks count="2" manualBreakCount="2">
    <brk id="55" max="18" man="1"/>
    <brk id="110" max="1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E864-32BF-408A-8B7A-1589BE1C59CF}">
  <sheetPr>
    <tabColor rgb="FFFFC000"/>
    <pageSetUpPr fitToPage="1"/>
  </sheetPr>
  <dimension ref="A1:V52"/>
  <sheetViews>
    <sheetView view="pageBreakPreview" topLeftCell="A28" zoomScale="85" zoomScaleNormal="100" zoomScaleSheetLayoutView="85" workbookViewId="0">
      <selection activeCell="T43" sqref="T43"/>
    </sheetView>
  </sheetViews>
  <sheetFormatPr defaultRowHeight="13.5" x14ac:dyDescent="0.15"/>
  <cols>
    <col min="1" max="1" width="3.875" style="2" customWidth="1"/>
    <col min="2" max="2" width="12.375" style="2" customWidth="1"/>
    <col min="3" max="3" width="13.75" style="2" customWidth="1"/>
    <col min="4" max="15" width="5.5" style="2" bestFit="1" customWidth="1"/>
    <col min="16" max="16384" width="9" style="2"/>
  </cols>
  <sheetData>
    <row r="1" spans="1:22" ht="23.25" customHeight="1" x14ac:dyDescent="0.15">
      <c r="A1" s="156" t="s">
        <v>80</v>
      </c>
      <c r="B1" s="156"/>
      <c r="C1" s="156"/>
      <c r="D1" s="156"/>
      <c r="E1" s="156"/>
      <c r="F1" s="156"/>
      <c r="G1" s="156"/>
      <c r="H1" s="156"/>
      <c r="I1" s="156"/>
      <c r="J1" s="156"/>
      <c r="K1" s="156"/>
      <c r="L1" s="156"/>
      <c r="M1" s="156"/>
      <c r="N1" s="156"/>
      <c r="O1" s="156"/>
      <c r="Q1" s="175"/>
      <c r="R1" s="176"/>
      <c r="S1" s="176"/>
      <c r="T1" s="176"/>
      <c r="U1" s="176"/>
      <c r="V1" s="176"/>
    </row>
    <row r="2" spans="1:22" ht="38.25" customHeight="1" x14ac:dyDescent="0.15">
      <c r="B2" s="168" t="s">
        <v>59</v>
      </c>
      <c r="C2" s="168"/>
      <c r="D2" s="4" t="s">
        <v>58</v>
      </c>
      <c r="E2" s="4" t="s">
        <v>57</v>
      </c>
      <c r="F2" s="4" t="s">
        <v>56</v>
      </c>
      <c r="G2" s="4" t="s">
        <v>55</v>
      </c>
      <c r="H2" s="4" t="s">
        <v>54</v>
      </c>
      <c r="I2" s="4" t="s">
        <v>53</v>
      </c>
      <c r="J2" s="4" t="s">
        <v>52</v>
      </c>
      <c r="K2" s="4" t="s">
        <v>51</v>
      </c>
      <c r="L2" s="4" t="s">
        <v>50</v>
      </c>
      <c r="M2" s="4" t="s">
        <v>49</v>
      </c>
      <c r="N2" s="4" t="s">
        <v>48</v>
      </c>
      <c r="O2" s="4" t="s">
        <v>47</v>
      </c>
    </row>
    <row r="3" spans="1:22" ht="35.450000000000003" customHeight="1" x14ac:dyDescent="0.15">
      <c r="B3" s="169" t="s">
        <v>46</v>
      </c>
      <c r="C3" s="169"/>
      <c r="D3" s="7"/>
      <c r="E3" s="7"/>
      <c r="F3" s="7"/>
      <c r="G3" s="7"/>
      <c r="H3" s="7"/>
      <c r="I3" s="7"/>
      <c r="J3" s="7"/>
      <c r="K3" s="7"/>
      <c r="L3" s="7"/>
      <c r="M3" s="7"/>
      <c r="N3" s="7"/>
      <c r="O3" s="7"/>
    </row>
    <row r="4" spans="1:22" ht="35.450000000000003" customHeight="1" x14ac:dyDescent="0.15">
      <c r="B4" s="170"/>
      <c r="C4" s="170"/>
      <c r="D4" s="8"/>
      <c r="E4" s="8"/>
      <c r="F4" s="8"/>
      <c r="G4" s="8"/>
      <c r="H4" s="8"/>
      <c r="I4" s="8"/>
      <c r="J4" s="8"/>
      <c r="K4" s="8"/>
      <c r="L4" s="8"/>
      <c r="M4" s="8"/>
      <c r="N4" s="8"/>
      <c r="O4" s="8"/>
    </row>
    <row r="5" spans="1:22" ht="35.450000000000003" customHeight="1" x14ac:dyDescent="0.15">
      <c r="B5" s="167"/>
      <c r="C5" s="167"/>
      <c r="D5" s="9"/>
      <c r="E5" s="9"/>
      <c r="F5" s="9"/>
      <c r="G5" s="9"/>
      <c r="H5" s="9"/>
      <c r="I5" s="9"/>
      <c r="J5" s="9"/>
      <c r="K5" s="9"/>
      <c r="L5" s="9"/>
      <c r="M5" s="9"/>
      <c r="N5" s="9"/>
      <c r="O5" s="9"/>
    </row>
    <row r="6" spans="1:22" ht="23.25" customHeight="1" x14ac:dyDescent="0.15">
      <c r="B6" s="169" t="s">
        <v>45</v>
      </c>
      <c r="C6" s="169"/>
      <c r="D6" s="7"/>
      <c r="E6" s="7"/>
      <c r="F6" s="7"/>
      <c r="G6" s="7"/>
      <c r="H6" s="7"/>
      <c r="I6" s="7"/>
      <c r="J6" s="7"/>
      <c r="K6" s="7"/>
      <c r="L6" s="7"/>
      <c r="M6" s="7"/>
      <c r="N6" s="7"/>
      <c r="O6" s="7"/>
    </row>
    <row r="7" spans="1:22" ht="35.450000000000003" customHeight="1" x14ac:dyDescent="0.15">
      <c r="B7" s="171" t="s">
        <v>44</v>
      </c>
      <c r="C7" s="171"/>
      <c r="D7" s="8"/>
      <c r="E7" s="8"/>
      <c r="F7" s="8"/>
      <c r="G7" s="8"/>
      <c r="H7" s="8"/>
      <c r="I7" s="8"/>
      <c r="J7" s="8"/>
      <c r="K7" s="8"/>
      <c r="L7" s="8"/>
      <c r="M7" s="8"/>
      <c r="N7" s="8"/>
      <c r="O7" s="8"/>
    </row>
    <row r="8" spans="1:22" ht="35.450000000000003" customHeight="1" x14ac:dyDescent="0.15">
      <c r="B8" s="170"/>
      <c r="C8" s="170"/>
      <c r="D8" s="8"/>
      <c r="E8" s="8"/>
      <c r="F8" s="8"/>
      <c r="G8" s="8"/>
      <c r="H8" s="8"/>
      <c r="I8" s="8"/>
      <c r="J8" s="8"/>
      <c r="K8" s="8"/>
      <c r="L8" s="8"/>
      <c r="M8" s="8"/>
      <c r="N8" s="8"/>
      <c r="O8" s="8"/>
    </row>
    <row r="9" spans="1:22" ht="35.450000000000003" customHeight="1" x14ac:dyDescent="0.15">
      <c r="B9" s="167"/>
      <c r="C9" s="167"/>
      <c r="D9" s="9"/>
      <c r="E9" s="9"/>
      <c r="F9" s="9"/>
      <c r="G9" s="9"/>
      <c r="H9" s="9"/>
      <c r="I9" s="9"/>
      <c r="J9" s="9"/>
      <c r="K9" s="9"/>
      <c r="L9" s="9"/>
      <c r="M9" s="9"/>
      <c r="N9" s="9"/>
      <c r="O9" s="9"/>
    </row>
    <row r="10" spans="1:22" ht="43.5" customHeight="1" x14ac:dyDescent="0.15">
      <c r="B10" s="172" t="s">
        <v>43</v>
      </c>
      <c r="C10" s="169"/>
      <c r="D10" s="7"/>
      <c r="E10" s="7"/>
      <c r="F10" s="7"/>
      <c r="G10" s="7"/>
      <c r="H10" s="7"/>
      <c r="I10" s="7"/>
      <c r="J10" s="7"/>
      <c r="K10" s="7"/>
      <c r="L10" s="7"/>
      <c r="M10" s="7"/>
      <c r="N10" s="7"/>
      <c r="O10" s="7"/>
    </row>
    <row r="11" spans="1:22" ht="35.450000000000003" customHeight="1" x14ac:dyDescent="0.15">
      <c r="B11" s="170"/>
      <c r="C11" s="170"/>
      <c r="D11" s="8"/>
      <c r="E11" s="8"/>
      <c r="F11" s="8"/>
      <c r="G11" s="8"/>
      <c r="H11" s="8"/>
      <c r="I11" s="8"/>
      <c r="J11" s="8"/>
      <c r="K11" s="8"/>
      <c r="L11" s="8"/>
      <c r="M11" s="8"/>
      <c r="N11" s="8"/>
      <c r="O11" s="8"/>
    </row>
    <row r="12" spans="1:22" ht="35.450000000000003" customHeight="1" x14ac:dyDescent="0.15">
      <c r="B12" s="167"/>
      <c r="C12" s="167"/>
      <c r="D12" s="9"/>
      <c r="E12" s="9"/>
      <c r="F12" s="9"/>
      <c r="G12" s="9"/>
      <c r="H12" s="9"/>
      <c r="I12" s="9"/>
      <c r="J12" s="9"/>
      <c r="K12" s="9"/>
      <c r="L12" s="9"/>
      <c r="M12" s="9"/>
      <c r="N12" s="9"/>
      <c r="O12" s="9"/>
    </row>
    <row r="13" spans="1:22" ht="35.450000000000003" customHeight="1" x14ac:dyDescent="0.15">
      <c r="B13" s="169" t="s">
        <v>42</v>
      </c>
      <c r="C13" s="169"/>
      <c r="D13" s="7"/>
      <c r="E13" s="7"/>
      <c r="F13" s="7"/>
      <c r="G13" s="7"/>
      <c r="H13" s="7"/>
      <c r="I13" s="7"/>
      <c r="J13" s="7"/>
      <c r="K13" s="7"/>
      <c r="L13" s="7"/>
      <c r="M13" s="7"/>
      <c r="N13" s="7"/>
      <c r="O13" s="7"/>
    </row>
    <row r="14" spans="1:22" ht="35.25" customHeight="1" x14ac:dyDescent="0.15">
      <c r="B14" s="170"/>
      <c r="C14" s="170"/>
      <c r="D14" s="8"/>
      <c r="E14" s="8"/>
      <c r="F14" s="8"/>
      <c r="G14" s="8"/>
      <c r="H14" s="8"/>
      <c r="I14" s="8"/>
      <c r="J14" s="8"/>
      <c r="K14" s="8"/>
      <c r="L14" s="8"/>
      <c r="M14" s="8"/>
      <c r="N14" s="8"/>
      <c r="O14" s="8"/>
    </row>
    <row r="15" spans="1:22" ht="35.25" customHeight="1" x14ac:dyDescent="0.15">
      <c r="B15" s="167"/>
      <c r="C15" s="167"/>
      <c r="D15" s="9"/>
      <c r="E15" s="9"/>
      <c r="F15" s="9"/>
      <c r="G15" s="9"/>
      <c r="H15" s="9"/>
      <c r="I15" s="9"/>
      <c r="J15" s="9"/>
      <c r="K15" s="9"/>
      <c r="L15" s="9"/>
      <c r="M15" s="9"/>
      <c r="N15" s="9"/>
      <c r="O15" s="9"/>
    </row>
    <row r="16" spans="1:22" ht="35.25" customHeight="1" x14ac:dyDescent="0.15">
      <c r="B16" s="169" t="s">
        <v>41</v>
      </c>
      <c r="C16" s="169"/>
      <c r="D16" s="7"/>
      <c r="E16" s="7"/>
      <c r="F16" s="7"/>
      <c r="G16" s="7"/>
      <c r="H16" s="7"/>
      <c r="I16" s="7"/>
      <c r="J16" s="7"/>
      <c r="K16" s="7"/>
      <c r="L16" s="7"/>
      <c r="M16" s="7"/>
      <c r="N16" s="7"/>
      <c r="O16" s="7"/>
    </row>
    <row r="17" spans="1:15" ht="35.25" customHeight="1" x14ac:dyDescent="0.15">
      <c r="B17" s="170"/>
      <c r="C17" s="170"/>
      <c r="D17" s="10"/>
      <c r="E17" s="10"/>
      <c r="F17" s="10"/>
      <c r="G17" s="10"/>
      <c r="H17" s="10"/>
      <c r="I17" s="10"/>
      <c r="J17" s="10"/>
      <c r="K17" s="10"/>
      <c r="L17" s="10"/>
      <c r="M17" s="10"/>
      <c r="N17" s="10"/>
      <c r="O17" s="10"/>
    </row>
    <row r="18" spans="1:15" ht="35.25" customHeight="1" x14ac:dyDescent="0.15">
      <c r="B18" s="170"/>
      <c r="C18" s="170"/>
      <c r="D18" s="10"/>
      <c r="E18" s="10"/>
      <c r="F18" s="10"/>
      <c r="G18" s="10"/>
      <c r="H18" s="10"/>
      <c r="I18" s="10"/>
      <c r="J18" s="10"/>
      <c r="K18" s="10"/>
      <c r="L18" s="10"/>
      <c r="M18" s="10"/>
      <c r="N18" s="10"/>
      <c r="O18" s="10"/>
    </row>
    <row r="19" spans="1:15" ht="35.25" customHeight="1" x14ac:dyDescent="0.15">
      <c r="B19" s="172" t="s">
        <v>61</v>
      </c>
      <c r="C19" s="169"/>
      <c r="D19" s="10"/>
      <c r="E19" s="10"/>
      <c r="F19" s="10"/>
      <c r="G19" s="10"/>
      <c r="H19" s="10"/>
      <c r="I19" s="10"/>
      <c r="J19" s="10"/>
      <c r="K19" s="10"/>
      <c r="L19" s="10"/>
      <c r="M19" s="10"/>
      <c r="N19" s="10"/>
      <c r="O19" s="10"/>
    </row>
    <row r="20" spans="1:15" ht="35.25" customHeight="1" x14ac:dyDescent="0.15">
      <c r="B20" s="170"/>
      <c r="C20" s="170"/>
      <c r="D20" s="8"/>
      <c r="E20" s="8"/>
      <c r="F20" s="8"/>
      <c r="G20" s="8"/>
      <c r="H20" s="8"/>
      <c r="I20" s="8"/>
      <c r="J20" s="8"/>
      <c r="K20" s="8"/>
      <c r="L20" s="8"/>
      <c r="M20" s="8"/>
      <c r="N20" s="8"/>
      <c r="O20" s="8"/>
    </row>
    <row r="21" spans="1:15" ht="35.25" customHeight="1" x14ac:dyDescent="0.15">
      <c r="B21" s="167"/>
      <c r="C21" s="167"/>
      <c r="D21" s="9"/>
      <c r="E21" s="9"/>
      <c r="F21" s="9"/>
      <c r="G21" s="9"/>
      <c r="H21" s="9"/>
      <c r="I21" s="9"/>
      <c r="J21" s="9"/>
      <c r="K21" s="9"/>
      <c r="L21" s="9"/>
      <c r="M21" s="9"/>
      <c r="N21" s="9"/>
      <c r="O21" s="9"/>
    </row>
    <row r="22" spans="1:15" ht="35.25" customHeight="1" x14ac:dyDescent="0.15">
      <c r="B22" s="169" t="s">
        <v>60</v>
      </c>
      <c r="C22" s="169"/>
      <c r="D22" s="7"/>
      <c r="E22" s="7"/>
      <c r="F22" s="7"/>
      <c r="G22" s="7"/>
      <c r="H22" s="7"/>
      <c r="I22" s="7"/>
      <c r="J22" s="7"/>
      <c r="K22" s="7"/>
      <c r="L22" s="7"/>
      <c r="M22" s="7"/>
      <c r="N22" s="7"/>
      <c r="O22" s="7"/>
    </row>
    <row r="23" spans="1:15" ht="35.25" customHeight="1" x14ac:dyDescent="0.15">
      <c r="B23" s="170"/>
      <c r="C23" s="170"/>
      <c r="D23" s="10"/>
      <c r="E23" s="10"/>
      <c r="F23" s="10"/>
      <c r="G23" s="10"/>
      <c r="H23" s="10"/>
      <c r="I23" s="10"/>
      <c r="J23" s="10"/>
      <c r="K23" s="10"/>
      <c r="L23" s="10"/>
      <c r="M23" s="10"/>
      <c r="N23" s="10"/>
      <c r="O23" s="10"/>
    </row>
    <row r="24" spans="1:15" ht="35.25" customHeight="1" x14ac:dyDescent="0.15">
      <c r="B24" s="167"/>
      <c r="C24" s="167"/>
      <c r="D24" s="9"/>
      <c r="E24" s="9"/>
      <c r="F24" s="9"/>
      <c r="G24" s="9"/>
      <c r="H24" s="9"/>
      <c r="I24" s="9"/>
      <c r="J24" s="9"/>
      <c r="K24" s="9"/>
      <c r="L24" s="9"/>
      <c r="M24" s="9"/>
      <c r="N24" s="9"/>
      <c r="O24" s="9"/>
    </row>
    <row r="25" spans="1:15" x14ac:dyDescent="0.15">
      <c r="B25" s="5"/>
      <c r="C25" s="5"/>
    </row>
    <row r="27" spans="1:15" ht="18.75" customHeight="1" x14ac:dyDescent="0.15">
      <c r="A27" s="156" t="s">
        <v>81</v>
      </c>
      <c r="B27" s="156"/>
      <c r="C27" s="156"/>
      <c r="D27" s="156"/>
      <c r="E27" s="156"/>
      <c r="F27" s="156"/>
      <c r="G27" s="156"/>
      <c r="H27" s="156"/>
      <c r="I27" s="156"/>
      <c r="J27" s="156"/>
      <c r="K27" s="156"/>
      <c r="L27" s="156"/>
      <c r="M27" s="156"/>
      <c r="N27" s="156"/>
      <c r="O27" s="156"/>
    </row>
    <row r="28" spans="1:15" ht="18.75" customHeight="1" x14ac:dyDescent="0.15">
      <c r="B28" s="184" t="s">
        <v>40</v>
      </c>
      <c r="C28" s="184"/>
      <c r="D28" s="184"/>
      <c r="E28" s="184" t="s">
        <v>39</v>
      </c>
      <c r="F28" s="184"/>
      <c r="G28" s="184"/>
      <c r="H28" s="184"/>
      <c r="I28" s="184"/>
      <c r="J28" s="184"/>
      <c r="K28" s="184"/>
      <c r="L28" s="184"/>
      <c r="M28" s="184" t="s">
        <v>38</v>
      </c>
      <c r="N28" s="184"/>
      <c r="O28" s="184"/>
    </row>
    <row r="29" spans="1:15" ht="48" customHeight="1" x14ac:dyDescent="0.15">
      <c r="B29" s="183"/>
      <c r="C29" s="183"/>
      <c r="D29" s="183"/>
      <c r="E29" s="181"/>
      <c r="F29" s="182"/>
      <c r="G29" s="182"/>
      <c r="H29" s="182"/>
      <c r="I29" s="182"/>
      <c r="J29" s="182"/>
      <c r="K29" s="182"/>
      <c r="L29" s="182"/>
      <c r="M29" s="173"/>
      <c r="N29" s="174"/>
      <c r="O29" s="3" t="s">
        <v>37</v>
      </c>
    </row>
    <row r="30" spans="1:15" ht="48" customHeight="1" x14ac:dyDescent="0.15">
      <c r="B30" s="173"/>
      <c r="C30" s="174"/>
      <c r="D30" s="180"/>
      <c r="E30" s="181"/>
      <c r="F30" s="182"/>
      <c r="G30" s="182"/>
      <c r="H30" s="182"/>
      <c r="I30" s="182"/>
      <c r="J30" s="182"/>
      <c r="K30" s="182"/>
      <c r="L30" s="182"/>
      <c r="M30" s="173"/>
      <c r="N30" s="174"/>
      <c r="O30" s="3" t="s">
        <v>37</v>
      </c>
    </row>
    <row r="31" spans="1:15" ht="48" customHeight="1" x14ac:dyDescent="0.15">
      <c r="B31" s="183"/>
      <c r="C31" s="183"/>
      <c r="D31" s="183"/>
      <c r="E31" s="181"/>
      <c r="F31" s="182"/>
      <c r="G31" s="182"/>
      <c r="H31" s="182"/>
      <c r="I31" s="182"/>
      <c r="J31" s="182"/>
      <c r="K31" s="182"/>
      <c r="L31" s="182"/>
      <c r="M31" s="173"/>
      <c r="N31" s="174"/>
      <c r="O31" s="3" t="s">
        <v>37</v>
      </c>
    </row>
    <row r="32" spans="1:15" ht="18.75" customHeight="1" x14ac:dyDescent="0.15">
      <c r="B32" s="177" t="s">
        <v>36</v>
      </c>
      <c r="C32" s="177"/>
      <c r="D32" s="177"/>
      <c r="E32" s="177"/>
      <c r="F32" s="177"/>
      <c r="G32" s="177"/>
      <c r="H32" s="177"/>
      <c r="I32" s="177"/>
      <c r="J32" s="177"/>
      <c r="K32" s="177"/>
      <c r="L32" s="177"/>
      <c r="M32" s="177"/>
      <c r="N32" s="177"/>
      <c r="O32" s="177"/>
    </row>
    <row r="33" spans="1:15" ht="18.75" customHeight="1" x14ac:dyDescent="0.15"/>
    <row r="34" spans="1:15" ht="23.25" customHeight="1" x14ac:dyDescent="0.15">
      <c r="A34" s="156" t="s">
        <v>82</v>
      </c>
      <c r="B34" s="156"/>
      <c r="C34" s="156"/>
      <c r="D34" s="156"/>
      <c r="E34" s="156"/>
      <c r="F34" s="156"/>
      <c r="G34" s="156"/>
      <c r="H34" s="156"/>
      <c r="I34" s="156"/>
      <c r="J34" s="156"/>
      <c r="K34" s="156"/>
      <c r="L34" s="156"/>
      <c r="M34" s="156"/>
      <c r="N34" s="156"/>
      <c r="O34" s="156"/>
    </row>
    <row r="35" spans="1:15" ht="23.25" customHeight="1" x14ac:dyDescent="0.15">
      <c r="B35" s="1" t="s">
        <v>70</v>
      </c>
      <c r="C35" s="1"/>
      <c r="D35" s="1"/>
      <c r="E35" s="1"/>
      <c r="F35" s="1"/>
      <c r="G35" s="1"/>
      <c r="H35" s="1"/>
      <c r="I35" s="1"/>
      <c r="J35" s="1"/>
      <c r="K35" s="1"/>
      <c r="L35" s="1"/>
      <c r="M35" s="1"/>
      <c r="N35" s="1"/>
      <c r="O35" s="1"/>
    </row>
    <row r="36" spans="1:15" ht="23.25" customHeight="1" x14ac:dyDescent="0.15">
      <c r="B36" s="178" t="s">
        <v>69</v>
      </c>
      <c r="C36" s="179"/>
      <c r="D36" s="179"/>
      <c r="E36" s="179"/>
      <c r="F36" s="179"/>
      <c r="G36" s="179"/>
      <c r="H36" s="179"/>
      <c r="I36" s="179"/>
      <c r="J36" s="179"/>
      <c r="K36" s="179"/>
      <c r="L36" s="179"/>
      <c r="M36" s="179"/>
      <c r="N36" s="179"/>
      <c r="O36" s="179"/>
    </row>
    <row r="37" spans="1:15" ht="23.25" customHeight="1" x14ac:dyDescent="0.15">
      <c r="B37" s="179"/>
      <c r="C37" s="179"/>
      <c r="D37" s="179"/>
      <c r="E37" s="179"/>
      <c r="F37" s="179"/>
      <c r="G37" s="179"/>
      <c r="H37" s="179"/>
      <c r="I37" s="179"/>
      <c r="J37" s="179"/>
      <c r="K37" s="179"/>
      <c r="L37" s="179"/>
      <c r="M37" s="179"/>
      <c r="N37" s="179"/>
      <c r="O37" s="179"/>
    </row>
    <row r="38" spans="1:15" ht="23.25" customHeight="1" x14ac:dyDescent="0.15">
      <c r="B38" s="179"/>
      <c r="C38" s="179"/>
      <c r="D38" s="179"/>
      <c r="E38" s="179"/>
      <c r="F38" s="179"/>
      <c r="G38" s="179"/>
      <c r="H38" s="179"/>
      <c r="I38" s="179"/>
      <c r="J38" s="179"/>
      <c r="K38" s="179"/>
      <c r="L38" s="179"/>
      <c r="M38" s="179"/>
      <c r="N38" s="179"/>
      <c r="O38" s="179"/>
    </row>
    <row r="39" spans="1:15" ht="23.25" customHeight="1" x14ac:dyDescent="0.15">
      <c r="B39" s="6" t="s">
        <v>71</v>
      </c>
      <c r="C39" s="6"/>
      <c r="D39" s="6"/>
      <c r="E39" s="6"/>
      <c r="F39" s="6"/>
      <c r="G39" s="6"/>
      <c r="H39" s="6"/>
      <c r="I39" s="6"/>
      <c r="J39" s="6"/>
      <c r="K39" s="6"/>
      <c r="L39" s="6"/>
      <c r="M39" s="6"/>
      <c r="N39" s="6"/>
      <c r="O39" s="6"/>
    </row>
    <row r="40" spans="1:15" ht="23.25" customHeight="1" x14ac:dyDescent="0.15">
      <c r="B40" s="178" t="s">
        <v>69</v>
      </c>
      <c r="C40" s="179"/>
      <c r="D40" s="179"/>
      <c r="E40" s="179"/>
      <c r="F40" s="179"/>
      <c r="G40" s="179"/>
      <c r="H40" s="179"/>
      <c r="I40" s="179"/>
      <c r="J40" s="179"/>
      <c r="K40" s="179"/>
      <c r="L40" s="179"/>
      <c r="M40" s="179"/>
      <c r="N40" s="179"/>
      <c r="O40" s="179"/>
    </row>
    <row r="41" spans="1:15" ht="23.25" customHeight="1" x14ac:dyDescent="0.15">
      <c r="B41" s="179"/>
      <c r="C41" s="179"/>
      <c r="D41" s="179"/>
      <c r="E41" s="179"/>
      <c r="F41" s="179"/>
      <c r="G41" s="179"/>
      <c r="H41" s="179"/>
      <c r="I41" s="179"/>
      <c r="J41" s="179"/>
      <c r="K41" s="179"/>
      <c r="L41" s="179"/>
      <c r="M41" s="179"/>
      <c r="N41" s="179"/>
      <c r="O41" s="179"/>
    </row>
    <row r="42" spans="1:15" ht="23.25" customHeight="1" x14ac:dyDescent="0.15">
      <c r="B42" s="179"/>
      <c r="C42" s="179"/>
      <c r="D42" s="179"/>
      <c r="E42" s="179"/>
      <c r="F42" s="179"/>
      <c r="G42" s="179"/>
      <c r="H42" s="179"/>
      <c r="I42" s="179"/>
      <c r="J42" s="179"/>
      <c r="K42" s="179"/>
      <c r="L42" s="179"/>
      <c r="M42" s="179"/>
      <c r="N42" s="179"/>
      <c r="O42" s="179"/>
    </row>
    <row r="43" spans="1:15" ht="23.25" customHeight="1" x14ac:dyDescent="0.15">
      <c r="B43" s="1" t="s">
        <v>73</v>
      </c>
      <c r="C43" s="1"/>
      <c r="D43" s="1"/>
      <c r="E43" s="1"/>
      <c r="F43" s="1"/>
      <c r="G43" s="1"/>
      <c r="H43" s="1"/>
      <c r="I43" s="1"/>
      <c r="J43" s="1"/>
      <c r="K43" s="1"/>
      <c r="L43" s="1"/>
      <c r="M43" s="1"/>
      <c r="N43" s="1"/>
      <c r="O43" s="1"/>
    </row>
    <row r="44" spans="1:15" ht="23.25" customHeight="1" x14ac:dyDescent="0.15">
      <c r="B44" s="1"/>
      <c r="C44" s="1"/>
      <c r="D44" s="1"/>
      <c r="E44" s="1"/>
      <c r="F44" s="1"/>
      <c r="G44" s="1"/>
      <c r="H44" s="1"/>
      <c r="I44" s="1"/>
      <c r="J44" s="1"/>
      <c r="K44" s="1"/>
      <c r="L44" s="1"/>
      <c r="M44" s="1"/>
      <c r="N44" s="1"/>
      <c r="O44" s="1"/>
    </row>
    <row r="45" spans="1:15" ht="23.25" customHeight="1" x14ac:dyDescent="0.15">
      <c r="A45" s="166" t="s">
        <v>83</v>
      </c>
      <c r="B45" s="166"/>
      <c r="C45" s="166"/>
      <c r="D45" s="166"/>
      <c r="E45" s="166"/>
      <c r="F45" s="166"/>
      <c r="G45" s="166"/>
      <c r="H45" s="166"/>
      <c r="I45" s="166"/>
      <c r="J45" s="166"/>
      <c r="K45" s="166"/>
      <c r="L45" s="166"/>
      <c r="M45" s="166"/>
      <c r="N45" s="166"/>
      <c r="O45" s="166"/>
    </row>
    <row r="46" spans="1:15" ht="23.25" customHeight="1" x14ac:dyDescent="0.15">
      <c r="B46" s="156" t="s">
        <v>90</v>
      </c>
      <c r="C46" s="156"/>
      <c r="D46" s="156"/>
      <c r="E46" s="156"/>
      <c r="F46" s="156"/>
      <c r="G46" s="156"/>
      <c r="H46" s="156"/>
      <c r="I46" s="156"/>
      <c r="J46" s="156"/>
      <c r="K46" s="156"/>
      <c r="L46" s="156"/>
      <c r="M46" s="156"/>
      <c r="N46" s="156"/>
      <c r="O46" s="156"/>
    </row>
    <row r="47" spans="1:15" ht="23.25" customHeight="1" x14ac:dyDescent="0.15">
      <c r="B47" s="157" t="s">
        <v>115</v>
      </c>
      <c r="C47" s="158"/>
      <c r="D47" s="158"/>
      <c r="E47" s="158"/>
      <c r="F47" s="158"/>
      <c r="G47" s="158"/>
      <c r="H47" s="158"/>
      <c r="I47" s="158"/>
      <c r="J47" s="158"/>
      <c r="K47" s="158"/>
      <c r="L47" s="158"/>
      <c r="M47" s="158"/>
      <c r="N47" s="158"/>
      <c r="O47" s="159"/>
    </row>
    <row r="48" spans="1:15" ht="23.25" customHeight="1" x14ac:dyDescent="0.15">
      <c r="B48" s="160"/>
      <c r="C48" s="161"/>
      <c r="D48" s="161"/>
      <c r="E48" s="161"/>
      <c r="F48" s="161"/>
      <c r="G48" s="161"/>
      <c r="H48" s="161"/>
      <c r="I48" s="161"/>
      <c r="J48" s="161"/>
      <c r="K48" s="161"/>
      <c r="L48" s="161"/>
      <c r="M48" s="161"/>
      <c r="N48" s="161"/>
      <c r="O48" s="162"/>
    </row>
    <row r="49" spans="2:15" ht="23.25" customHeight="1" x14ac:dyDescent="0.15">
      <c r="B49" s="160"/>
      <c r="C49" s="161"/>
      <c r="D49" s="161"/>
      <c r="E49" s="161"/>
      <c r="F49" s="161"/>
      <c r="G49" s="161"/>
      <c r="H49" s="161"/>
      <c r="I49" s="161"/>
      <c r="J49" s="161"/>
      <c r="K49" s="161"/>
      <c r="L49" s="161"/>
      <c r="M49" s="161"/>
      <c r="N49" s="161"/>
      <c r="O49" s="162"/>
    </row>
    <row r="50" spans="2:15" ht="23.25" customHeight="1" x14ac:dyDescent="0.15">
      <c r="B50" s="160"/>
      <c r="C50" s="161"/>
      <c r="D50" s="161"/>
      <c r="E50" s="161"/>
      <c r="F50" s="161"/>
      <c r="G50" s="161"/>
      <c r="H50" s="161"/>
      <c r="I50" s="161"/>
      <c r="J50" s="161"/>
      <c r="K50" s="161"/>
      <c r="L50" s="161"/>
      <c r="M50" s="161"/>
      <c r="N50" s="161"/>
      <c r="O50" s="162"/>
    </row>
    <row r="51" spans="2:15" ht="23.25" customHeight="1" x14ac:dyDescent="0.15">
      <c r="B51" s="160"/>
      <c r="C51" s="161"/>
      <c r="D51" s="161"/>
      <c r="E51" s="161"/>
      <c r="F51" s="161"/>
      <c r="G51" s="161"/>
      <c r="H51" s="161"/>
      <c r="I51" s="161"/>
      <c r="J51" s="161"/>
      <c r="K51" s="161"/>
      <c r="L51" s="161"/>
      <c r="M51" s="161"/>
      <c r="N51" s="161"/>
      <c r="O51" s="162"/>
    </row>
    <row r="52" spans="2:15" ht="23.25" customHeight="1" x14ac:dyDescent="0.15">
      <c r="B52" s="163"/>
      <c r="C52" s="164"/>
      <c r="D52" s="164"/>
      <c r="E52" s="164"/>
      <c r="F52" s="164"/>
      <c r="G52" s="164"/>
      <c r="H52" s="164"/>
      <c r="I52" s="164"/>
      <c r="J52" s="164"/>
      <c r="K52" s="164"/>
      <c r="L52" s="164"/>
      <c r="M52" s="164"/>
      <c r="N52" s="164"/>
      <c r="O52" s="165"/>
    </row>
  </sheetData>
  <mergeCells count="45">
    <mergeCell ref="Q1:V1"/>
    <mergeCell ref="B32:O32"/>
    <mergeCell ref="B36:O38"/>
    <mergeCell ref="B40:O42"/>
    <mergeCell ref="B46:O46"/>
    <mergeCell ref="B30:D30"/>
    <mergeCell ref="E30:L30"/>
    <mergeCell ref="M30:N30"/>
    <mergeCell ref="B31:D31"/>
    <mergeCell ref="E31:L31"/>
    <mergeCell ref="M31:N31"/>
    <mergeCell ref="B28:D28"/>
    <mergeCell ref="E28:L28"/>
    <mergeCell ref="M28:O28"/>
    <mergeCell ref="B29:D29"/>
    <mergeCell ref="E29:L29"/>
    <mergeCell ref="M29:N29"/>
    <mergeCell ref="B24:C24"/>
    <mergeCell ref="B13:C13"/>
    <mergeCell ref="B14:C14"/>
    <mergeCell ref="B15:C15"/>
    <mergeCell ref="B16:C16"/>
    <mergeCell ref="B17:C17"/>
    <mergeCell ref="B18:C18"/>
    <mergeCell ref="B19:C19"/>
    <mergeCell ref="B20:C20"/>
    <mergeCell ref="B21:C21"/>
    <mergeCell ref="B22:C22"/>
    <mergeCell ref="B23:C23"/>
    <mergeCell ref="A1:O1"/>
    <mergeCell ref="A27:O27"/>
    <mergeCell ref="A34:O34"/>
    <mergeCell ref="B47:O52"/>
    <mergeCell ref="A45:O45"/>
    <mergeCell ref="B12:C12"/>
    <mergeCell ref="B2:C2"/>
    <mergeCell ref="B3:C3"/>
    <mergeCell ref="B4:C4"/>
    <mergeCell ref="B5:C5"/>
    <mergeCell ref="B6:C6"/>
    <mergeCell ref="B7:C7"/>
    <mergeCell ref="B8:C8"/>
    <mergeCell ref="B9:C9"/>
    <mergeCell ref="B10:C10"/>
    <mergeCell ref="B11:C11"/>
  </mergeCells>
  <phoneticPr fontId="5"/>
  <pageMargins left="0.7" right="0.7" top="0.75" bottom="0.75" header="0.3" footer="0.3"/>
  <pageSetup paperSize="9" scale="93" fitToHeight="0" orientation="portrait" r:id="rId1"/>
  <rowBreaks count="1" manualBreakCount="1">
    <brk id="25"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採択変更申請書（1-5）</vt:lpstr>
      <vt:lpstr>採択変更申請書（6-9）</vt:lpstr>
      <vt:lpstr>'採択変更申請書（1-5）'!Print_Area</vt:lpstr>
      <vt:lpstr>'採択変更申請書（6-9）'!Print_Area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HAYAMI</dc:creator>
  <cp:lastModifiedBy>HAYAMI</cp:lastModifiedBy>
  <cp:lastPrinted>2024-05-14T01:16:10Z</cp:lastPrinted>
  <dcterms:created xsi:type="dcterms:W3CDTF">2018-08-21T02:00:39Z</dcterms:created>
  <dcterms:modified xsi:type="dcterms:W3CDTF">2024-07-01T05:46:47Z</dcterms:modified>
</cp:coreProperties>
</file>